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6" hidden="1">部门基本支出预算表04!$A$6:$W$72</definedName>
    <definedName name="_xlnm.Print_Titles" localSheetId="6">部门基本支出预算表04!$1:$9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<sst xmlns="http://schemas.openxmlformats.org/spreadsheetml/2006/main" count="1094" uniqueCount="386">
  <si>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</si>
  <si>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</si>
  <si>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</si>
  <si>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</si>
  <si>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</si>
  <si>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</si>
  <si>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</si>
  <si>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</si>
  <si>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</si>
  <si>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</si>
  <si>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</si>
  <si>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</si>
  <si>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</si>
  <si>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</si>
  <si>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</si>
  <si>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</si>
  <si>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</si>
  <si>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</si>
  <si>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</si>
  <si>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</si>
  <si>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</si>
  <si>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</si>
  <si>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</si>
  <si>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</si>
  <si>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</si>
  <si>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</si>
  <si>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</si>
  <si>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</si>
  <si>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</si>
  <si>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</si>
  <si>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</si>
  <si>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</si>
  <si>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</si>
  <si>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</si>
  <si>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</si>
  <si>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</si>
  <si>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</si>
  <si>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</si>
  <si>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</si>
  <si>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</si>
  <si>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</si>
  <si>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</si>
  <si>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</si>
  <si>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</si>
  <si>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</si>
  <si>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</si>
  <si>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</si>
  <si>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</si>
  <si>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</si>
  <si>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</si>
  <si>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</si>
  <si>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</si>
  <si>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</si>
  <si>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</si>
  <si>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</si>
  <si>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169</t>
  </si>
  <si>
    <t>峨山彝族自治县林业和草原局</t>
  </si>
  <si>
    <t>169001</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</si>
  <si>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</si>
  <si>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</si>
  <si>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</si>
  <si>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</si>
  <si>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</si>
  <si>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</si>
  <si>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</si>
  <si>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</si>
  <si>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</si>
  <si>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</si>
  <si>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</si>
  <si>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</si>
  <si>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</si>
  <si>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</si>
  <si>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</si>
  <si>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</si>
  <si>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</si>
  <si>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</si>
  <si>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</si>
  <si>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</si>
  <si>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</si>
  <si>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</si>
  <si>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</si>
  <si>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</si>
  <si>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</si>
  <si>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</si>
  <si>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</si>
  <si>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</si>
  <si>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</si>
  <si>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</si>
  <si>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</si>
  <si>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</si>
  <si>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</si>
  <si>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</si>
  <si>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</si>
  <si>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</si>
  <si>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</si>
  <si>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</si>
  <si>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213</t>
  </si>
  <si>
    <t>农林水支出</t>
  </si>
  <si>
    <t>21302</t>
  </si>
  <si>
    <t>林业和草原</t>
  </si>
  <si>
    <t>2130201</t>
  </si>
  <si>
    <t>行政运行</t>
  </si>
  <si>
    <t>2130204</t>
  </si>
  <si>
    <t>事业机构</t>
  </si>
  <si>
    <t>2130234</t>
  </si>
  <si>
    <t>林业草原防灾减灾</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</si>
  <si>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</si>
  <si>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</si>
  <si>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</si>
  <si>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</si>
  <si>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</si>
  <si>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</si>
  <si>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</si>
  <si>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</si>
  <si>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</si>
  <si>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</si>
  <si>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</si>
  <si>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</si>
  <si>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</si>
  <si>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</si>
  <si>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</si>
  <si>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</si>
  <si>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</si>
  <si>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</si>
  <si>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</si>
  <si>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</si>
  <si>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</si>
  <si>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</si>
  <si>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</si>
  <si>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</si>
  <si>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</si>
  <si>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</si>
  <si>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</si>
  <si>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</si>
  <si>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</si>
  <si>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</si>
  <si>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</si>
  <si>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</si>
  <si>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</si>
  <si>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</si>
  <si>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</si>
  <si>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</si>
  <si>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</si>
  <si>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</si>
  <si>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</si>
  <si>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</si>
  <si>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</si>
  <si>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</si>
  <si>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</si>
  <si>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</si>
  <si>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</si>
  <si>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</si>
  <si>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</si>
  <si>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</si>
  <si>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</si>
  <si>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</si>
  <si>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530426210000000014338</t>
  </si>
  <si>
    <t>行政人员支出工资</t>
  </si>
  <si>
    <t>30101</t>
  </si>
  <si>
    <t>基本工资</t>
  </si>
  <si>
    <t>30102</t>
  </si>
  <si>
    <t>津贴补贴</t>
  </si>
  <si>
    <t>30103</t>
  </si>
  <si>
    <t>奖金</t>
  </si>
  <si>
    <t>530426210000000014339</t>
  </si>
  <si>
    <t>事业人员支出工资</t>
  </si>
  <si>
    <t>30107</t>
  </si>
  <si>
    <t>绩效工资</t>
  </si>
  <si>
    <t>530426210000000014340</t>
  </si>
  <si>
    <t>社会保障缴费</t>
  </si>
  <si>
    <t>30108</t>
  </si>
  <si>
    <t>机关事业单位基本养老保险缴费</t>
  </si>
  <si>
    <t>30110</t>
  </si>
  <si>
    <t>职工基本医疗保险缴费</t>
  </si>
  <si>
    <t>30112</t>
  </si>
  <si>
    <t>其他社会保障缴费</t>
  </si>
  <si>
    <t>530426210000000014341</t>
  </si>
  <si>
    <t>30113</t>
  </si>
  <si>
    <t>530426210000000014342</t>
  </si>
  <si>
    <t>对个人和家庭的补助</t>
  </si>
  <si>
    <t>30305</t>
  </si>
  <si>
    <t>生活补助</t>
  </si>
  <si>
    <t>530426210000000014344</t>
  </si>
  <si>
    <t>公车购置及运维费</t>
  </si>
  <si>
    <t>30231</t>
  </si>
  <si>
    <t>公务用车运行维护费</t>
  </si>
  <si>
    <t>530426210000000014345</t>
  </si>
  <si>
    <t>行政人员公务交通补贴</t>
  </si>
  <si>
    <t>30239</t>
  </si>
  <si>
    <t>其他交通费用</t>
  </si>
  <si>
    <t>530426210000000014346</t>
  </si>
  <si>
    <t>工会经费</t>
  </si>
  <si>
    <t>30228</t>
  </si>
  <si>
    <t>530426210000000014382</t>
  </si>
  <si>
    <t>一般公用经费</t>
  </si>
  <si>
    <t>30299</t>
  </si>
  <si>
    <t>其他商品和服务支出</t>
  </si>
  <si>
    <t>30201</t>
  </si>
  <si>
    <t>办公费</t>
  </si>
  <si>
    <t>30206</t>
  </si>
  <si>
    <t>电费</t>
  </si>
  <si>
    <t>30205</t>
  </si>
  <si>
    <t>水费</t>
  </si>
  <si>
    <t>30207</t>
  </si>
  <si>
    <t>邮电费</t>
  </si>
  <si>
    <t>30211</t>
  </si>
  <si>
    <t>差旅费</t>
  </si>
  <si>
    <t>30215</t>
  </si>
  <si>
    <t>会议费</t>
  </si>
  <si>
    <t>30216</t>
  </si>
  <si>
    <t>培训费</t>
  </si>
  <si>
    <t>530426231100001170277</t>
  </si>
  <si>
    <t>30217</t>
  </si>
  <si>
    <t>530426231100001468581</t>
  </si>
  <si>
    <t>残疾人就业保障金</t>
  </si>
  <si>
    <t>530426231100001468584</t>
  </si>
  <si>
    <t>退休人员统筹外养老金</t>
  </si>
  <si>
    <t>30302</t>
  </si>
  <si>
    <t>退休费</t>
  </si>
  <si>
    <t>530426231100001468593</t>
  </si>
  <si>
    <t>福利费</t>
  </si>
  <si>
    <t>30229</t>
  </si>
  <si>
    <t>530426231100001475792</t>
  </si>
  <si>
    <t>奖励性绩效工资</t>
  </si>
  <si>
    <t>530426231100001475795</t>
  </si>
  <si>
    <t>综合效能考核奖</t>
  </si>
  <si>
    <t>530426251100003727530</t>
  </si>
  <si>
    <t>工作业务经费</t>
  </si>
  <si>
    <t>30202</t>
  </si>
  <si>
    <t>印刷费</t>
  </si>
  <si>
    <t>专用材料费</t>
  </si>
  <si>
    <t>30225</t>
  </si>
  <si>
    <t>专用燃料费</t>
  </si>
  <si>
    <t>30226</t>
  </si>
  <si>
    <t>劳务费</t>
  </si>
  <si>
    <t>30227</t>
  </si>
  <si>
    <t>委托业务费</t>
  </si>
  <si>
    <t>530426251100003728809</t>
  </si>
  <si>
    <t>其他财政补助人员经费</t>
  </si>
  <si>
    <t>30199</t>
  </si>
  <si>
    <t>其他工资福利支出</t>
  </si>
  <si>
    <t>预算05-1表</t>
  </si>
  <si>
    <t>2025年部门项目支出预算表</t>
  </si>
  <si>
    <t>项目分类</t>
  </si>
  <si>
    <t>项目单位</t>
  </si>
  <si>
    <t>经济科目编码</t>
  </si>
  <si>
    <t>本年拨款</t>
  </si>
  <si>
    <t>其中：本次下达</t>
  </si>
  <si>
    <t>森林火灾保险县级配套经费</t>
  </si>
  <si>
    <t>313 事业发展类</t>
  </si>
  <si>
    <t>530426221100000273474</t>
  </si>
  <si>
    <t>一次性抚恤金、丧葬费、遗属生活补助资金</t>
  </si>
  <si>
    <t>312 民生类</t>
  </si>
  <si>
    <t>530426241100002089187</t>
  </si>
  <si>
    <t>30304</t>
  </si>
  <si>
    <t>抚恤金</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</si>
  <si>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</si>
  <si>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</si>
  <si>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</si>
  <si>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</si>
  <si>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</si>
  <si>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</si>
  <si>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</si>
  <si>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</si>
  <si>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</si>
  <si>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</si>
  <si>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</si>
  <si>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</si>
  <si>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项目计划在2025年1-12月进行，向抚恤对象发放一次性抚恤金、丧葬费、遗属生活补助，该项目的实施减轻了国家机关事业单位工作人员及离退休人员死亡后家属的经济负担，对死者的家属进行一次性补偿和长期按月补助，在一定程度上弥补了死者家庭的经济收入，缓解死亡家庭经济压力，提高了生活质量，达到了以人为本的目标。</t>
  </si>
  <si>
    <t>产出指标</t>
  </si>
  <si>
    <t>数量指标</t>
  </si>
  <si>
    <t>一次性抚恤金、丧葬费发放人数</t>
  </si>
  <si>
    <t>=</t>
  </si>
  <si>
    <t>人</t>
  </si>
  <si>
    <t>定量指标</t>
  </si>
  <si>
    <t>反映一次性抚恤金、丧葬费发放人数</t>
  </si>
  <si>
    <t>遗属补助发放人数</t>
  </si>
  <si>
    <t>13</t>
  </si>
  <si>
    <t>反映遗属补助发放人数</t>
  </si>
  <si>
    <t>质量指标</t>
  </si>
  <si>
    <t>发放精准率</t>
  </si>
  <si>
    <t>100</t>
  </si>
  <si>
    <t>%</t>
  </si>
  <si>
    <t>反映发放精准率</t>
  </si>
  <si>
    <t>效益指标</t>
  </si>
  <si>
    <t>经济效益</t>
  </si>
  <si>
    <t>提升抚恤对象经济生活水平</t>
  </si>
  <si>
    <t>有效提升</t>
  </si>
  <si>
    <t>定性指标</t>
  </si>
  <si>
    <t>反映抚恤对象经济生活水平提升情况</t>
  </si>
  <si>
    <t>满意度指标</t>
  </si>
  <si>
    <t>服务对象满意度</t>
  </si>
  <si>
    <t>抚恤对象满意度</t>
  </si>
  <si>
    <t>&gt;=</t>
  </si>
  <si>
    <t>80</t>
  </si>
  <si>
    <t>反映抚恤对象满意度情况</t>
  </si>
  <si>
    <t>通过财政保费补贴支持的手段，采取保险公司商业化运作模式，引导保险公司、林权所有者积极主动参与森林火灾保险，着力提高森林火灾保险覆盖面，实现生态得保护、林业经营者得实惠、政府得民心、森林防火和保险多赢发展。本次申报为2025年县级配套资金104800元，投保面积为222.07万亩，投保率100%，火灾受害率控制在1‰以内，受灾保险林木（包括参保公益林和商品林）100%及时获赔，参保林户满意度达90%。通过森林草原火灾保险项目的实施，能有效降低森林草原火灾带来的损失，提高森林资源的可持续发展。</t>
  </si>
  <si>
    <t>森林火灾保险投保面积</t>
  </si>
  <si>
    <t>222.07</t>
  </si>
  <si>
    <t>万亩</t>
  </si>
  <si>
    <t>反映当年森林火灾投保面积</t>
  </si>
  <si>
    <t>森林火灾保险投保率</t>
  </si>
  <si>
    <t>反映公益林、商品林参与投保的率。投保率=参与投保的公益林、商品林面积/公益林、商品林的面积*100%</t>
  </si>
  <si>
    <t>社会效益</t>
  </si>
  <si>
    <t>森林火灾受害率</t>
  </si>
  <si>
    <t>&lt;=</t>
  </si>
  <si>
    <t>0.1</t>
  </si>
  <si>
    <t>反映林木受灾情况。森林火灾受害率=受害面积/森林面积*100</t>
  </si>
  <si>
    <t>生态效益</t>
  </si>
  <si>
    <t>提高保险覆盖面</t>
  </si>
  <si>
    <t>有效提高</t>
  </si>
  <si>
    <t>反映森林火灾保险覆盖情况</t>
  </si>
  <si>
    <t>参保林户满意度</t>
  </si>
  <si>
    <t>90</t>
  </si>
  <si>
    <t>反映参保林户对森林防火工作的满意度。满意度=抽查满意人员数/抽查人数*100%</t>
  </si>
  <si>
    <t>预算06表</t>
  </si>
  <si>
    <t>2025年部门政府性基金预算支出预算表</t>
  </si>
  <si>
    <t>政府性基金预算支出</t>
  </si>
  <si>
    <t>备注：我单位2025年无政府性基金支出预算。</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</si>
  <si>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</si>
  <si>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</si>
  <si>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</si>
  <si>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</si>
  <si>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</si>
  <si>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</si>
  <si>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</si>
  <si>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</si>
  <si>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</si>
  <si>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</si>
  <si>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</si>
  <si>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</si>
  <si>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采购计算机</t>
  </si>
  <si>
    <t>台</t>
  </si>
  <si>
    <t>防火车维修保养</t>
  </si>
  <si>
    <t>项</t>
  </si>
  <si>
    <t>采购床头柜</t>
  </si>
  <si>
    <t>个</t>
  </si>
  <si>
    <t>采购床</t>
  </si>
  <si>
    <t>张</t>
  </si>
  <si>
    <t>防火车燃油费</t>
  </si>
  <si>
    <t>升</t>
  </si>
  <si>
    <t>防火宣传材料印刷</t>
  </si>
  <si>
    <t>批</t>
  </si>
  <si>
    <t>防火车保险费</t>
  </si>
  <si>
    <t>次</t>
  </si>
  <si>
    <t>车辆保险费</t>
  </si>
  <si>
    <t>车辆燃油费</t>
  </si>
  <si>
    <t>预算08表</t>
  </si>
  <si>
    <t>2025年部门政府购买服务预算表</t>
  </si>
  <si>
    <t>政府购买服务项目</t>
  </si>
  <si>
    <t>政府购买服务目录</t>
  </si>
  <si>
    <t>政府购买服务指导性目录代码</t>
  </si>
  <si>
    <t>B1104 印刷和出版服务</t>
  </si>
  <si>
    <t>B1101 维修保养服务</t>
  </si>
  <si>
    <t>预算09-1表</t>
  </si>
  <si>
    <t>2025年对下转移支付预算表</t>
  </si>
  <si>
    <t>单位名称（项目）</t>
  </si>
  <si>
    <t>乡镇、街道</t>
  </si>
  <si>
    <t>双江街道</t>
  </si>
  <si>
    <t>小街街道</t>
  </si>
  <si>
    <t>岔河乡</t>
  </si>
  <si>
    <t>甸中镇</t>
  </si>
  <si>
    <t>大龙潭乡</t>
  </si>
  <si>
    <t>塔甸镇</t>
  </si>
  <si>
    <t>化念镇</t>
  </si>
  <si>
    <t>11</t>
  </si>
  <si>
    <t>备注：我单位2025年无对下转移支付预算。</t>
  </si>
  <si>
    <t>预算09-2表</t>
  </si>
  <si>
    <t>2025年对下转移支付绩效目标表</t>
  </si>
  <si>
    <t>预算10表</t>
  </si>
  <si>
    <t>2025年新增资产配置表</t>
  </si>
  <si>
    <t>资产类别</t>
  </si>
  <si>
    <t>资产分类代码.名称</t>
  </si>
  <si>
    <t>资产名称</t>
  </si>
  <si>
    <t>财政部门批复数（元）</t>
  </si>
  <si>
    <t>单价</t>
  </si>
  <si>
    <t>金额</t>
  </si>
  <si>
    <t>备注：我单位2025年无新增资产。</t>
  </si>
  <si>
    <t>预算11表</t>
  </si>
  <si>
    <t>2025年上级补助项目支出预算表</t>
  </si>
  <si>
    <t>上级补助</t>
  </si>
  <si>
    <t>备注：我单位2025年无上级补助项目支出预算。</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</si>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</sst>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6">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sz val="9"/>
      <color rgb="FF000000"/>
      <name val="宋体"/>
      <charset val="1"/>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13"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4" applyNumberFormat="0" applyFill="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4" fillId="0" borderId="0" applyNumberFormat="0" applyFill="0" applyBorder="0" applyAlignment="0" applyProtection="0">
      <alignment vertical="center"/>
    </xf>
    <xf numFmtId="0" fontId="25" fillId="3" borderId="16" applyNumberFormat="0" applyAlignment="0" applyProtection="0">
      <alignment vertical="center"/>
    </xf>
    <xf numFmtId="0" fontId="26" fillId="4" borderId="17" applyNumberFormat="0" applyAlignment="0" applyProtection="0">
      <alignment vertical="center"/>
    </xf>
    <xf numFmtId="0" fontId="27" fillId="4" borderId="16" applyNumberFormat="0" applyAlignment="0" applyProtection="0">
      <alignment vertical="center"/>
    </xf>
    <xf numFmtId="0" fontId="28" fillId="5" borderId="18" applyNumberFormat="0" applyAlignment="0" applyProtection="0">
      <alignment vertical="center"/>
    </xf>
    <xf numFmtId="0" fontId="29" fillId="0" borderId="19" applyNumberFormat="0" applyFill="0" applyAlignment="0" applyProtection="0">
      <alignment vertical="center"/>
    </xf>
    <xf numFmtId="0" fontId="30" fillId="0" borderId="20"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2" fillId="0" borderId="1">
      <alignment horizontal="right" vertical="center"/>
    </xf>
    <xf numFmtId="49" fontId="2" fillId="0" borderId="1">
      <alignment horizontal="left" vertical="center" wrapText="1"/>
    </xf>
    <xf numFmtId="176" fontId="2" fillId="0" borderId="1">
      <alignment horizontal="right" vertical="center"/>
    </xf>
    <xf numFmtId="177" fontId="2" fillId="0" borderId="1">
      <alignment horizontal="right" vertical="center"/>
    </xf>
    <xf numFmtId="178" fontId="2" fillId="0" borderId="1">
      <alignment horizontal="right" vertical="center"/>
    </xf>
    <xf numFmtId="179" fontId="2" fillId="0" borderId="1">
      <alignment horizontal="right" vertical="center"/>
    </xf>
    <xf numFmtId="10" fontId="2" fillId="0" borderId="1">
      <alignment horizontal="right" vertical="center"/>
    </xf>
    <xf numFmtId="180" fontId="2" fillId="0" borderId="1">
      <alignment horizontal="right" vertical="center"/>
    </xf>
    <xf numFmtId="0" fontId="2" fillId="0" borderId="0">
      <alignment vertical="top"/>
      <protection locked="0"/>
    </xf>
  </cellStyleXfs>
  <cellXfs count="106">
    <xf numFmtId="0" fontId="0" fillId="0" borderId="0" xfId="0" applyFont="1">
      <alignment vertical="top"/>
    </xf>
    <xf numFmtId="0" fontId="0" fillId="0" borderId="0" xfId="0" applyFont="1" applyAlignment="1">
      <alignment vertical="center"/>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1" fillId="0" borderId="0" xfId="0" applyFont="1" applyAlignment="1">
      <alignmen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6" fontId="2" fillId="0" borderId="1" xfId="51" applyNumberFormat="1" applyFont="1" applyBorder="1">
      <alignment horizontal="right" vertical="center"/>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vertical="center" wrapText="1"/>
    </xf>
    <xf numFmtId="49" fontId="2" fillId="0" borderId="0" xfId="50" applyNumberFormat="1" applyFont="1" applyBorder="1">
      <alignment horizontal="left" vertical="center" wrapText="1"/>
    </xf>
    <xf numFmtId="49" fontId="2" fillId="0" borderId="0" xfId="50" applyNumberFormat="1" applyFont="1" applyBorder="1" applyAlignment="1">
      <alignment horizontal="right" vertical="center" wrapText="1"/>
    </xf>
    <xf numFmtId="49" fontId="8" fillId="0" borderId="0" xfId="0" applyNumberFormat="1" applyFont="1" applyBorder="1" applyAlignment="1">
      <alignment horizontal="center" vertical="center" wrapText="1"/>
    </xf>
    <xf numFmtId="49" fontId="4" fillId="0" borderId="1" xfId="50" applyNumberFormat="1" applyFont="1" applyBorder="1" applyAlignment="1">
      <alignment horizontal="center" vertical="center" wrapText="1"/>
    </xf>
    <xf numFmtId="49" fontId="2" fillId="0" borderId="1" xfId="50" applyNumberFormat="1" applyFont="1" applyBorder="1">
      <alignment horizontal="left" vertical="center" wrapText="1"/>
    </xf>
    <xf numFmtId="49" fontId="2" fillId="0" borderId="1" xfId="50" applyNumberFormat="1" applyFont="1" applyBorder="1" applyAlignment="1">
      <alignment horizontal="center" vertical="center" wrapText="1"/>
    </xf>
    <xf numFmtId="49" fontId="8" fillId="0" borderId="0" xfId="50" applyNumberFormat="1" applyFont="1" applyBorder="1" applyAlignment="1">
      <alignment horizontal="center" vertical="center" wrapText="1"/>
    </xf>
    <xf numFmtId="0" fontId="9" fillId="0" borderId="0" xfId="0" applyFont="1" applyBorder="1" applyAlignment="1">
      <alignment horizontal="center" vertical="center"/>
    </xf>
    <xf numFmtId="49" fontId="2" fillId="0" borderId="0" xfId="50" applyNumberFormat="1" applyFont="1" applyBorder="1" applyAlignment="1">
      <alignment horizontal="center" vertical="center" wrapText="1"/>
    </xf>
    <xf numFmtId="49" fontId="8" fillId="0" borderId="6" xfId="50" applyNumberFormat="1" applyFont="1" applyBorder="1" applyAlignment="1">
      <alignment horizontal="center" vertical="center" wrapText="1"/>
    </xf>
    <xf numFmtId="49" fontId="8" fillId="0" borderId="7" xfId="5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8" fillId="0" borderId="8" xfId="5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49" fontId="3" fillId="0" borderId="0" xfId="50" applyNumberFormat="1" applyFont="1" applyBorder="1" applyAlignment="1">
      <alignment horizontal="center" vertical="center" wrapText="1"/>
    </xf>
    <xf numFmtId="49" fontId="2" fillId="0" borderId="0" xfId="50" applyNumberFormat="1" applyFont="1" applyBorder="1" applyAlignment="1">
      <alignment horizontal="left" vertical="center" wrapText="1"/>
    </xf>
    <xf numFmtId="49" fontId="6" fillId="0" borderId="1" xfId="50"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176" fontId="2" fillId="0" borderId="1" xfId="0" applyNumberFormat="1" applyFont="1" applyBorder="1" applyAlignment="1">
      <alignment horizontal="right" vertical="center" wrapText="1"/>
    </xf>
    <xf numFmtId="180" fontId="6" fillId="0" borderId="1" xfId="56" applyNumberFormat="1" applyFont="1" applyBorder="1" applyAlignment="1">
      <alignment horizontal="center" vertical="center" wrapText="1"/>
    </xf>
    <xf numFmtId="49" fontId="10" fillId="0" borderId="0" xfId="50" applyNumberFormat="1" applyFont="1" applyBorder="1" applyAlignment="1">
      <alignment horizontal="right" vertical="center" wrapText="1"/>
    </xf>
    <xf numFmtId="0" fontId="2" fillId="0" borderId="1" xfId="50" applyNumberFormat="1" applyFont="1" applyBorder="1">
      <alignment horizontal="left" vertical="center" wrapText="1"/>
    </xf>
    <xf numFmtId="176" fontId="2" fillId="0" borderId="1" xfId="50" applyNumberFormat="1" applyFont="1" applyBorder="1" applyAlignment="1">
      <alignment horizontal="right" vertical="center" wrapText="1"/>
    </xf>
    <xf numFmtId="176" fontId="2" fillId="0" borderId="1" xfId="50" applyNumberFormat="1" applyFont="1" applyBorder="1" applyAlignment="1">
      <alignment horizontal="center" vertical="center" wrapText="1"/>
    </xf>
    <xf numFmtId="49" fontId="2" fillId="0" borderId="6" xfId="50" applyNumberFormat="1" applyFont="1" applyBorder="1" applyAlignment="1">
      <alignment horizontal="right" vertical="center" wrapText="1"/>
    </xf>
    <xf numFmtId="49" fontId="11" fillId="0" borderId="0" xfId="50"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49" fontId="2" fillId="0" borderId="8" xfId="50" applyNumberFormat="1" applyFont="1" applyBorder="1" applyAlignment="1">
      <alignment horizontal="right" vertical="center" wrapText="1"/>
    </xf>
    <xf numFmtId="0" fontId="1" fillId="0" borderId="0" xfId="0" applyFont="1" applyAlignment="1">
      <alignment horizontal="right"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6"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1" xfId="0" applyNumberFormat="1" applyFont="1" applyBorder="1" applyAlignment="1">
      <alignment horizontal="right" vertical="center"/>
    </xf>
    <xf numFmtId="0" fontId="6" fillId="0" borderId="0" xfId="0" applyFont="1" applyBorder="1" applyAlignment="1">
      <alignment horizontal="left" vertical="center" wrapText="1"/>
    </xf>
    <xf numFmtId="0" fontId="0" fillId="0" borderId="0" xfId="0" applyFont="1" applyAlignment="1">
      <alignment vertical="center" wrapText="1"/>
    </xf>
    <xf numFmtId="49" fontId="2" fillId="0" borderId="1" xfId="50" applyNumberFormat="1" applyFont="1" applyBorder="1" applyAlignment="1">
      <alignment horizontal="left" vertical="center" wrapText="1" indent="1"/>
    </xf>
    <xf numFmtId="176" fontId="2" fillId="0" borderId="1" xfId="0" applyNumberFormat="1" applyFont="1" applyBorder="1" applyAlignment="1">
      <alignment horizontal="left" vertical="center" wrapText="1"/>
    </xf>
    <xf numFmtId="176" fontId="2" fillId="0" borderId="1" xfId="50" applyNumberFormat="1" applyFont="1" applyBorder="1">
      <alignment horizontal="left" vertical="center" wrapText="1"/>
    </xf>
    <xf numFmtId="0" fontId="11" fillId="0" borderId="0" xfId="0" applyFont="1" applyAlignment="1">
      <alignment horizontal="center" vertical="center"/>
    </xf>
    <xf numFmtId="0" fontId="7" fillId="0" borderId="0" xfId="0" applyFont="1" applyAlignment="1">
      <alignment vertical="center"/>
    </xf>
    <xf numFmtId="0" fontId="0" fillId="0" borderId="0" xfId="0" applyFont="1" applyAlignment="1">
      <alignment vertical="top"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5" fillId="0" borderId="1" xfId="0" applyFont="1" applyBorder="1" applyAlignment="1">
      <alignment horizontal="left" vertical="center" indent="1"/>
    </xf>
    <xf numFmtId="0" fontId="1" fillId="0" borderId="0" xfId="0" applyFont="1" applyAlignment="1">
      <alignment horizontal="center" vertical="center" wrapText="1"/>
    </xf>
    <xf numFmtId="0" fontId="1" fillId="0" borderId="0" xfId="0" applyFont="1"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176" fontId="2" fillId="0" borderId="1" xfId="51" applyNumberFormat="1" applyFont="1" applyBorder="1" applyAlignment="1">
      <alignment horizontal="right" vertical="center"/>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2" fillId="0" borderId="1" xfId="0" applyFont="1" applyBorder="1" applyAlignment="1">
      <alignment horizontal="center" vertical="center" wrapText="1"/>
    </xf>
    <xf numFmtId="0" fontId="13" fillId="0" borderId="0" xfId="0" applyFont="1" applyAlignment="1">
      <alignment horizontal="center" vertical="center"/>
    </xf>
    <xf numFmtId="0" fontId="2" fillId="0" borderId="10" xfId="0" applyFont="1" applyBorder="1" applyAlignment="1">
      <alignment horizontal="left" vertical="center"/>
    </xf>
    <xf numFmtId="0" fontId="10" fillId="0" borderId="10" xfId="0" applyFont="1" applyBorder="1" applyAlignment="1">
      <alignment horizontal="center" vertical="center"/>
    </xf>
    <xf numFmtId="176" fontId="10" fillId="0" borderId="1" xfId="0" applyNumberFormat="1" applyFont="1" applyBorder="1" applyAlignment="1">
      <alignment horizontal="right" vertical="center"/>
    </xf>
    <xf numFmtId="0" fontId="10" fillId="0" borderId="1" xfId="0" applyFont="1" applyBorder="1" applyAlignment="1">
      <alignment horizontal="center" vertical="center"/>
    </xf>
    <xf numFmtId="0" fontId="1" fillId="0" borderId="0" xfId="0" applyFont="1" applyAlignment="1">
      <alignment wrapText="1"/>
    </xf>
    <xf numFmtId="176" fontId="2" fillId="0" borderId="1" xfId="51" applyNumberFormat="1" applyFont="1" applyBorder="1" applyAlignment="1">
      <alignment horizontal="right" vertical="center" wrapText="1"/>
    </xf>
    <xf numFmtId="0" fontId="0" fillId="0" borderId="0" xfId="0" applyFont="1" applyBorder="1">
      <alignment vertical="top"/>
    </xf>
    <xf numFmtId="0" fontId="0" fillId="0" borderId="0" xfId="0" applyFont="1" applyBorder="1" applyAlignment="1">
      <alignment vertical="top" wrapText="1"/>
    </xf>
    <xf numFmtId="4" fontId="14" fillId="0" borderId="0" xfId="57" applyNumberFormat="1" applyFont="1" applyFill="1" applyBorder="1" applyAlignment="1" applyProtection="1">
      <alignment horizontal="right" vertical="center"/>
    </xf>
    <xf numFmtId="0" fontId="11" fillId="0" borderId="0" xfId="0" applyFont="1" applyAlignment="1">
      <alignment horizontal="center" vertical="center" wrapText="1"/>
    </xf>
    <xf numFmtId="0" fontId="7" fillId="0" borderId="0" xfId="0" applyFont="1" applyAlignment="1">
      <alignment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49" fontId="2" fillId="0" borderId="1" xfId="50" applyNumberFormat="1" applyFont="1" applyBorder="1" applyAlignment="1">
      <alignment horizontal="left" vertical="center" wrapText="1"/>
    </xf>
    <xf numFmtId="0" fontId="10" fillId="0" borderId="10" xfId="0" applyFont="1" applyBorder="1" applyAlignment="1">
      <alignment horizontal="left" vertical="center"/>
    </xf>
    <xf numFmtId="0" fontId="10" fillId="0" borderId="1" xfId="0" applyFont="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tabSelected="1" workbookViewId="0">
      <pane ySplit="1" topLeftCell="A2" activePane="bottomLeft" state="frozen"/>
      <selection/>
      <selection pane="bottomLeft" activeCell="G14" sqref="G14"/>
    </sheetView>
  </sheetViews>
  <sheetFormatPr defaultColWidth="8.85" defaultRowHeight="15" customHeight="1" outlineLevelCol="3"/>
  <cols>
    <col min="1" max="4" width="35.7083333333333" customWidth="1"/>
  </cols>
  <sheetData>
    <row r="1" s="1" customFormat="1" ht="21" customHeight="1" spans="1:4">
      <c r="A1" s="12"/>
      <c r="B1" s="12"/>
      <c r="C1" s="12"/>
      <c r="D1" s="3" t="s">
        <v>0</v>
      </c>
    </row>
    <row r="2" s="1" customFormat="1" ht="45" customHeight="1" spans="1:4">
      <c r="A2" s="4" t="s">
        <v>1</v>
      </c>
      <c r="B2" s="4"/>
      <c r="C2" s="4"/>
      <c r="D2" s="4"/>
    </row>
    <row r="3" s="1" customFormat="1" ht="18.75" customHeight="1" spans="1:4">
      <c r="A3" s="5" t="str">
        <f>"单位名称："&amp;"峨山彝族自治县林业和草原局"</f>
        <v>单位名称：峨山彝族自治县林业和草原局</v>
      </c>
      <c r="B3" s="5"/>
      <c r="C3" s="87"/>
      <c r="D3" s="3" t="s">
        <v>2</v>
      </c>
    </row>
    <row r="4" ht="22.5" customHeight="1" spans="1:4">
      <c r="A4" s="7" t="s">
        <v>3</v>
      </c>
      <c r="B4" s="7"/>
      <c r="C4" s="7" t="s">
        <v>4</v>
      </c>
      <c r="D4" s="7"/>
    </row>
    <row r="5" ht="12" customHeight="1" spans="1:4">
      <c r="A5" s="7" t="s">
        <v>5</v>
      </c>
      <c r="B5" s="7" t="s">
        <v>6</v>
      </c>
      <c r="C5" s="7" t="s">
        <v>7</v>
      </c>
      <c r="D5" s="7" t="s">
        <v>6</v>
      </c>
    </row>
    <row r="6" ht="12" customHeight="1" spans="1:4">
      <c r="A6" s="7"/>
      <c r="B6" s="7"/>
      <c r="C6" s="7"/>
      <c r="D6" s="7"/>
    </row>
    <row r="7" ht="22.5" customHeight="1" spans="1:4">
      <c r="A7" s="15" t="s">
        <v>8</v>
      </c>
      <c r="B7" s="17">
        <v>17217268.06</v>
      </c>
      <c r="C7" s="15" t="str">
        <f>"一"&amp;"、"&amp;"社会保障和就业支出"</f>
        <v>一、社会保障和就业支出</v>
      </c>
      <c r="D7" s="17">
        <v>3515881.52</v>
      </c>
    </row>
    <row r="8" ht="22.5" customHeight="1" spans="1:4">
      <c r="A8" s="15" t="s">
        <v>9</v>
      </c>
      <c r="B8" s="17"/>
      <c r="C8" s="15" t="str">
        <f>"二"&amp;"、"&amp;"卫生健康支出"</f>
        <v>二、卫生健康支出</v>
      </c>
      <c r="D8" s="17">
        <v>617544.77</v>
      </c>
    </row>
    <row r="9" ht="22.5" customHeight="1" spans="1:4">
      <c r="A9" s="15" t="s">
        <v>10</v>
      </c>
      <c r="B9" s="17"/>
      <c r="C9" s="15" t="str">
        <f>"三"&amp;"、"&amp;"农林水支出"</f>
        <v>三、农林水支出</v>
      </c>
      <c r="D9" s="17">
        <v>12153469.77</v>
      </c>
    </row>
    <row r="10" ht="22.5" customHeight="1" spans="1:4">
      <c r="A10" s="15" t="s">
        <v>11</v>
      </c>
      <c r="B10" s="17"/>
      <c r="C10" s="15" t="str">
        <f>"四"&amp;"、"&amp;"住房保障支出"</f>
        <v>四、住房保障支出</v>
      </c>
      <c r="D10" s="17">
        <v>930372</v>
      </c>
    </row>
    <row r="11" ht="22.5" customHeight="1" spans="1:4">
      <c r="A11" s="15" t="s">
        <v>12</v>
      </c>
      <c r="B11" s="17"/>
      <c r="C11" s="15"/>
      <c r="D11" s="17"/>
    </row>
    <row r="12" ht="22.5" customHeight="1" spans="1:4">
      <c r="A12" s="15" t="s">
        <v>13</v>
      </c>
      <c r="B12" s="17"/>
      <c r="C12" s="15"/>
      <c r="D12" s="17"/>
    </row>
    <row r="13" ht="22.5" customHeight="1" spans="1:4">
      <c r="A13" s="15" t="s">
        <v>14</v>
      </c>
      <c r="B13" s="17"/>
      <c r="C13" s="15"/>
      <c r="D13" s="17"/>
    </row>
    <row r="14" ht="22.5" customHeight="1" spans="1:4">
      <c r="A14" s="15" t="s">
        <v>15</v>
      </c>
      <c r="B14" s="17"/>
      <c r="C14" s="15"/>
      <c r="D14" s="17"/>
    </row>
    <row r="15" ht="22.5" customHeight="1" spans="1:4">
      <c r="A15" s="88" t="s">
        <v>16</v>
      </c>
      <c r="B15" s="17"/>
      <c r="C15" s="91"/>
      <c r="D15" s="17"/>
    </row>
    <row r="16" ht="22.5" customHeight="1" spans="1:4">
      <c r="A16" s="88" t="s">
        <v>17</v>
      </c>
      <c r="B16" s="17"/>
      <c r="C16" s="91"/>
      <c r="D16" s="17"/>
    </row>
    <row r="17" ht="22.5" customHeight="1" spans="1:4">
      <c r="A17" s="88"/>
      <c r="B17" s="17"/>
      <c r="C17" s="91"/>
      <c r="D17" s="17"/>
    </row>
    <row r="18" ht="22.5" customHeight="1" spans="1:4">
      <c r="A18" s="89" t="s">
        <v>18</v>
      </c>
      <c r="B18" s="90">
        <v>17217268.06</v>
      </c>
      <c r="C18" s="91" t="s">
        <v>19</v>
      </c>
      <c r="D18" s="90">
        <v>17217268.06</v>
      </c>
    </row>
    <row r="19" ht="22.5" customHeight="1" spans="1:4">
      <c r="A19" s="104" t="s">
        <v>20</v>
      </c>
      <c r="B19" s="17"/>
      <c r="C19" s="105" t="s">
        <v>21</v>
      </c>
      <c r="D19" s="65"/>
    </row>
    <row r="20" ht="22.5" customHeight="1" spans="1:4">
      <c r="A20" s="88" t="s">
        <v>22</v>
      </c>
      <c r="B20" s="90"/>
      <c r="C20" s="88" t="s">
        <v>22</v>
      </c>
      <c r="D20" s="90"/>
    </row>
    <row r="21" ht="22.5" customHeight="1" spans="1:4">
      <c r="A21" s="88" t="s">
        <v>23</v>
      </c>
      <c r="B21" s="90"/>
      <c r="C21" s="88" t="s">
        <v>24</v>
      </c>
      <c r="D21" s="90"/>
    </row>
    <row r="22" ht="22.5" customHeight="1" spans="1:4">
      <c r="A22" s="89" t="s">
        <v>25</v>
      </c>
      <c r="B22" s="90">
        <v>17217268.06</v>
      </c>
      <c r="C22" s="91" t="s">
        <v>26</v>
      </c>
      <c r="D22" s="90">
        <v>17217268.06</v>
      </c>
    </row>
  </sheetData>
  <mergeCells count="8">
    <mergeCell ref="A2:D2"/>
    <mergeCell ref="A3:B3"/>
    <mergeCell ref="A4:B4"/>
    <mergeCell ref="C4:D4"/>
    <mergeCell ref="A5:A6"/>
    <mergeCell ref="B5:B6"/>
    <mergeCell ref="C5:C6"/>
    <mergeCell ref="D5:D6"/>
  </mergeCells>
  <printOptions horizontalCentered="1"/>
  <pageMargins left="0.751388888888889" right="0.751388888888889" top="1" bottom="1" header="0.5" footer="0.5"/>
  <pageSetup paperSize="1" scale="86" pageOrder="overThenDown"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pane ySplit="1" topLeftCell="A2" activePane="bottomLeft" state="frozen"/>
      <selection/>
      <selection pane="bottomLeft" activeCell="R3" sqref="R3:S3"/>
    </sheetView>
  </sheetViews>
  <sheetFormatPr defaultColWidth="8.85" defaultRowHeight="15" customHeight="1"/>
  <cols>
    <col min="1" max="1" width="9.25" style="73" customWidth="1"/>
    <col min="2" max="2" width="24.875" style="73" customWidth="1"/>
    <col min="3" max="3" width="13.75" style="73" customWidth="1"/>
    <col min="4" max="4" width="15" style="73" customWidth="1"/>
    <col min="5" max="5" width="14.125" style="73" customWidth="1"/>
    <col min="6" max="9" width="7.5" style="73" customWidth="1"/>
    <col min="10" max="10" width="5.25" style="73" customWidth="1"/>
    <col min="11" max="11" width="8.875" style="73" customWidth="1"/>
    <col min="12" max="12" width="7.5" style="73" customWidth="1"/>
    <col min="13" max="13" width="9" style="73" customWidth="1"/>
    <col min="14" max="14" width="5.375" style="73" customWidth="1"/>
    <col min="15" max="15" width="6.5" style="73" customWidth="1"/>
    <col min="16" max="18" width="7.5" style="73" customWidth="1"/>
    <col min="19" max="19" width="9.375" style="73" customWidth="1"/>
  </cols>
  <sheetData>
    <row r="1" ht="21" customHeight="1" spans="1:19">
      <c r="A1" s="92"/>
      <c r="B1" s="92"/>
      <c r="C1" s="92"/>
      <c r="D1" s="92"/>
      <c r="E1" s="92"/>
      <c r="F1" s="92"/>
      <c r="G1" s="92"/>
      <c r="H1" s="92"/>
      <c r="I1" s="57"/>
      <c r="J1" s="57"/>
      <c r="K1" s="57"/>
      <c r="L1" s="57"/>
      <c r="M1" s="57"/>
      <c r="N1" s="57"/>
      <c r="O1" s="57"/>
      <c r="P1" s="57"/>
      <c r="Q1" s="57"/>
      <c r="R1" s="57" t="s">
        <v>27</v>
      </c>
      <c r="S1" s="57"/>
    </row>
    <row r="2" ht="37.5" customHeight="1" spans="1:19">
      <c r="A2" s="79" t="s">
        <v>28</v>
      </c>
      <c r="B2" s="79"/>
      <c r="C2" s="79"/>
      <c r="D2" s="79"/>
      <c r="E2" s="79"/>
      <c r="F2" s="79"/>
      <c r="G2" s="79"/>
      <c r="H2" s="79"/>
      <c r="I2" s="79"/>
      <c r="J2" s="79"/>
      <c r="K2" s="79"/>
      <c r="L2" s="79"/>
      <c r="M2" s="79"/>
      <c r="N2" s="79"/>
      <c r="O2" s="79"/>
      <c r="P2" s="79"/>
      <c r="Q2" s="79"/>
      <c r="R2" s="79"/>
      <c r="S2" s="79"/>
    </row>
    <row r="3" s="1" customFormat="1" ht="18.75" customHeight="1" spans="1:19">
      <c r="A3" s="55" t="str">
        <f>"单位名称："&amp;"峨山彝族自治县林业和草原局"</f>
        <v>单位名称：峨山彝族自治县林业和草原局</v>
      </c>
      <c r="B3" s="55"/>
      <c r="C3" s="55"/>
      <c r="D3" s="55"/>
      <c r="E3" s="98"/>
      <c r="F3" s="98"/>
      <c r="G3" s="98"/>
      <c r="H3" s="98"/>
      <c r="I3" s="57"/>
      <c r="J3" s="57"/>
      <c r="K3" s="57"/>
      <c r="L3" s="57"/>
      <c r="M3" s="57"/>
      <c r="N3" s="57"/>
      <c r="O3" s="57"/>
      <c r="P3" s="57"/>
      <c r="Q3" s="57"/>
      <c r="R3" s="57" t="s">
        <v>29</v>
      </c>
      <c r="S3" s="57"/>
    </row>
    <row r="4" s="1" customFormat="1" ht="24" customHeight="1" spans="1:19">
      <c r="A4" s="13" t="s">
        <v>30</v>
      </c>
      <c r="B4" s="99" t="s">
        <v>31</v>
      </c>
      <c r="C4" s="99" t="s">
        <v>32</v>
      </c>
      <c r="D4" s="99" t="s">
        <v>33</v>
      </c>
      <c r="E4" s="99"/>
      <c r="F4" s="99"/>
      <c r="G4" s="99"/>
      <c r="H4" s="99"/>
      <c r="I4" s="99"/>
      <c r="J4" s="101"/>
      <c r="K4" s="101"/>
      <c r="L4" s="101"/>
      <c r="M4" s="101"/>
      <c r="N4" s="101"/>
      <c r="O4" s="99" t="s">
        <v>20</v>
      </c>
      <c r="P4" s="99"/>
      <c r="Q4" s="99"/>
      <c r="R4" s="99"/>
      <c r="S4" s="99"/>
    </row>
    <row r="5" s="1" customFormat="1" ht="23" customHeight="1" spans="1:19">
      <c r="A5" s="13"/>
      <c r="B5" s="99"/>
      <c r="C5" s="99"/>
      <c r="D5" s="100" t="s">
        <v>34</v>
      </c>
      <c r="E5" s="100" t="s">
        <v>35</v>
      </c>
      <c r="F5" s="100" t="s">
        <v>36</v>
      </c>
      <c r="G5" s="100" t="s">
        <v>37</v>
      </c>
      <c r="H5" s="100" t="s">
        <v>38</v>
      </c>
      <c r="I5" s="100" t="s">
        <v>39</v>
      </c>
      <c r="J5" s="102"/>
      <c r="K5" s="102"/>
      <c r="L5" s="102"/>
      <c r="M5" s="102"/>
      <c r="N5" s="102"/>
      <c r="O5" s="100" t="s">
        <v>34</v>
      </c>
      <c r="P5" s="100" t="s">
        <v>35</v>
      </c>
      <c r="Q5" s="100" t="s">
        <v>36</v>
      </c>
      <c r="R5" s="100" t="s">
        <v>37</v>
      </c>
      <c r="S5" s="100" t="s">
        <v>40</v>
      </c>
    </row>
    <row r="6" s="1" customFormat="1" ht="40" customHeight="1" spans="1:19">
      <c r="A6" s="13"/>
      <c r="B6" s="99"/>
      <c r="C6" s="99"/>
      <c r="D6" s="100"/>
      <c r="E6" s="100"/>
      <c r="F6" s="100"/>
      <c r="G6" s="100"/>
      <c r="H6" s="100"/>
      <c r="I6" s="100" t="s">
        <v>34</v>
      </c>
      <c r="J6" s="100" t="s">
        <v>41</v>
      </c>
      <c r="K6" s="100" t="s">
        <v>42</v>
      </c>
      <c r="L6" s="100" t="s">
        <v>43</v>
      </c>
      <c r="M6" s="100" t="s">
        <v>44</v>
      </c>
      <c r="N6" s="100" t="s">
        <v>45</v>
      </c>
      <c r="O6" s="100"/>
      <c r="P6" s="100"/>
      <c r="Q6" s="100"/>
      <c r="R6" s="100"/>
      <c r="S6" s="100"/>
    </row>
    <row r="7" s="1" customFormat="1" ht="21" customHeight="1" spans="1:19">
      <c r="A7" s="82" t="s">
        <v>46</v>
      </c>
      <c r="B7" s="81" t="s">
        <v>47</v>
      </c>
      <c r="C7" s="81" t="s">
        <v>48</v>
      </c>
      <c r="D7" s="81" t="s">
        <v>49</v>
      </c>
      <c r="E7" s="82" t="s">
        <v>50</v>
      </c>
      <c r="F7" s="81" t="s">
        <v>51</v>
      </c>
      <c r="G7" s="81" t="s">
        <v>52</v>
      </c>
      <c r="H7" s="82" t="s">
        <v>53</v>
      </c>
      <c r="I7" s="81" t="s">
        <v>54</v>
      </c>
      <c r="J7" s="81">
        <v>10</v>
      </c>
      <c r="K7" s="81">
        <v>11</v>
      </c>
      <c r="L7" s="81">
        <v>12</v>
      </c>
      <c r="M7" s="81">
        <v>13</v>
      </c>
      <c r="N7" s="81">
        <v>14</v>
      </c>
      <c r="O7" s="81">
        <v>15</v>
      </c>
      <c r="P7" s="81">
        <v>16</v>
      </c>
      <c r="Q7" s="81">
        <v>17</v>
      </c>
      <c r="R7" s="81">
        <v>18</v>
      </c>
      <c r="S7" s="81">
        <v>19</v>
      </c>
    </row>
    <row r="8" s="1" customFormat="1" ht="21" customHeight="1" spans="1:19">
      <c r="A8" s="16" t="s">
        <v>55</v>
      </c>
      <c r="B8" s="16" t="s">
        <v>56</v>
      </c>
      <c r="C8" s="93">
        <v>17217268.06</v>
      </c>
      <c r="D8" s="93">
        <v>17217268.06</v>
      </c>
      <c r="E8" s="93">
        <v>17217268.06</v>
      </c>
      <c r="F8" s="93"/>
      <c r="G8" s="93"/>
      <c r="H8" s="93"/>
      <c r="I8" s="93"/>
      <c r="J8" s="93"/>
      <c r="K8" s="93"/>
      <c r="L8" s="93"/>
      <c r="M8" s="93"/>
      <c r="N8" s="93"/>
      <c r="O8" s="93"/>
      <c r="P8" s="93"/>
      <c r="Q8" s="93"/>
      <c r="R8" s="93"/>
      <c r="S8" s="93"/>
    </row>
    <row r="9" s="1" customFormat="1" ht="21" customHeight="1" spans="1:19">
      <c r="A9" s="84" t="s">
        <v>57</v>
      </c>
      <c r="B9" s="84" t="s">
        <v>56</v>
      </c>
      <c r="C9" s="93">
        <v>17217268.06</v>
      </c>
      <c r="D9" s="93">
        <v>17217268.06</v>
      </c>
      <c r="E9" s="93">
        <v>17217268.06</v>
      </c>
      <c r="F9" s="93"/>
      <c r="G9" s="93"/>
      <c r="H9" s="93"/>
      <c r="I9" s="93"/>
      <c r="J9" s="93"/>
      <c r="K9" s="93"/>
      <c r="L9" s="93"/>
      <c r="M9" s="93"/>
      <c r="N9" s="93"/>
      <c r="O9" s="103"/>
      <c r="P9" s="103"/>
      <c r="Q9" s="103"/>
      <c r="R9" s="103"/>
      <c r="S9" s="103"/>
    </row>
    <row r="10" s="1" customFormat="1" ht="21" customHeight="1" spans="1:19">
      <c r="A10" s="86" t="s">
        <v>32</v>
      </c>
      <c r="B10" s="86"/>
      <c r="C10" s="93">
        <v>17217268.06</v>
      </c>
      <c r="D10" s="93">
        <v>17217268.06</v>
      </c>
      <c r="E10" s="93">
        <v>17217268.06</v>
      </c>
      <c r="F10" s="93"/>
      <c r="G10" s="93"/>
      <c r="H10" s="93"/>
      <c r="I10" s="93"/>
      <c r="J10" s="93"/>
      <c r="K10" s="93"/>
      <c r="L10" s="93"/>
      <c r="M10" s="93"/>
      <c r="N10" s="93"/>
      <c r="O10" s="93"/>
      <c r="P10" s="93"/>
      <c r="Q10" s="93"/>
      <c r="R10" s="93"/>
      <c r="S10" s="93"/>
    </row>
  </sheetData>
  <mergeCells count="21">
    <mergeCell ref="R1:S1"/>
    <mergeCell ref="A2:S2"/>
    <mergeCell ref="A3:D3"/>
    <mergeCell ref="R3:S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751388888888889" right="0.751388888888889" top="1" bottom="1" header="0.5" footer="0.5"/>
  <pageSetup paperSize="1" scale="68" pageOrder="overThenDown"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0"/>
  <sheetViews>
    <sheetView showZeros="0" workbookViewId="0">
      <pane ySplit="1" topLeftCell="A2" activePane="bottomLeft" state="frozen"/>
      <selection/>
      <selection pane="bottomLeft" activeCell="I15" sqref="I15"/>
    </sheetView>
  </sheetViews>
  <sheetFormatPr defaultColWidth="8.85" defaultRowHeight="15" customHeight="1"/>
  <cols>
    <col min="1" max="1" width="13.375" customWidth="1"/>
    <col min="2" max="2" width="33.375" customWidth="1"/>
    <col min="3" max="6" width="14" customWidth="1"/>
    <col min="7" max="7" width="7.25" style="73" customWidth="1"/>
    <col min="8" max="8" width="5.75" style="73" customWidth="1"/>
    <col min="9" max="9" width="6.875" style="73" customWidth="1"/>
    <col min="10" max="10" width="5.5" style="73" customWidth="1"/>
    <col min="11" max="11" width="5.625" style="73" customWidth="1"/>
    <col min="12" max="12" width="8.875" style="73" customWidth="1"/>
    <col min="13" max="13" width="7" style="73" customWidth="1"/>
    <col min="14" max="14" width="9.125" style="73" customWidth="1"/>
    <col min="15" max="15" width="5.5" style="73" customWidth="1"/>
  </cols>
  <sheetData>
    <row r="1" ht="24" customHeight="1" spans="1:15">
      <c r="A1" s="2"/>
      <c r="B1" s="2"/>
      <c r="C1" s="2"/>
      <c r="D1" s="2"/>
      <c r="E1" s="2"/>
      <c r="F1" s="2"/>
      <c r="G1" s="92"/>
      <c r="H1" s="92"/>
      <c r="I1" s="92"/>
      <c r="J1" s="57"/>
      <c r="K1" s="57"/>
      <c r="L1" s="57"/>
      <c r="M1" s="57"/>
      <c r="N1" s="57" t="s">
        <v>58</v>
      </c>
      <c r="O1" s="57"/>
    </row>
    <row r="2" ht="37.5" customHeight="1" spans="1:15">
      <c r="A2" s="4" t="s">
        <v>59</v>
      </c>
      <c r="B2" s="4"/>
      <c r="C2" s="4"/>
      <c r="D2" s="4"/>
      <c r="E2" s="4"/>
      <c r="F2" s="4"/>
      <c r="G2" s="79"/>
      <c r="H2" s="79"/>
      <c r="I2" s="79"/>
      <c r="J2" s="79"/>
      <c r="K2" s="97"/>
      <c r="L2" s="97"/>
      <c r="M2" s="97"/>
      <c r="N2" s="97"/>
      <c r="O2" s="97"/>
    </row>
    <row r="3" ht="18.75" customHeight="1" spans="1:15">
      <c r="A3" s="55" t="str">
        <f>"单位名称："&amp;"峨山彝族自治县林业和草原局"</f>
        <v>单位名称：峨山彝族自治县林业和草原局</v>
      </c>
      <c r="B3" s="55"/>
      <c r="C3" s="55"/>
      <c r="D3" s="55"/>
      <c r="E3" s="55"/>
      <c r="F3" s="55"/>
      <c r="G3" s="55"/>
      <c r="H3" s="55"/>
      <c r="I3" s="55"/>
      <c r="J3" s="57"/>
      <c r="K3" s="57"/>
      <c r="L3" s="57"/>
      <c r="M3" s="57"/>
      <c r="N3" s="57" t="s">
        <v>29</v>
      </c>
      <c r="O3" s="57"/>
    </row>
    <row r="4" ht="30" customHeight="1" spans="1:15">
      <c r="A4" s="13" t="s">
        <v>60</v>
      </c>
      <c r="B4" s="13" t="s">
        <v>61</v>
      </c>
      <c r="C4" s="58" t="s">
        <v>32</v>
      </c>
      <c r="D4" s="58" t="s">
        <v>35</v>
      </c>
      <c r="E4" s="58"/>
      <c r="F4" s="58"/>
      <c r="G4" s="13" t="s">
        <v>36</v>
      </c>
      <c r="H4" s="13" t="s">
        <v>37</v>
      </c>
      <c r="I4" s="13" t="s">
        <v>62</v>
      </c>
      <c r="J4" s="13" t="s">
        <v>63</v>
      </c>
      <c r="K4" s="13"/>
      <c r="L4" s="13"/>
      <c r="M4" s="13"/>
      <c r="N4" s="13"/>
      <c r="O4" s="13"/>
    </row>
    <row r="5" ht="39" customHeight="1" spans="1:15">
      <c r="A5" s="13"/>
      <c r="B5" s="13"/>
      <c r="C5" s="58"/>
      <c r="D5" s="58" t="s">
        <v>34</v>
      </c>
      <c r="E5" s="58" t="s">
        <v>64</v>
      </c>
      <c r="F5" s="58" t="s">
        <v>65</v>
      </c>
      <c r="G5" s="13"/>
      <c r="H5" s="13"/>
      <c r="I5" s="13"/>
      <c r="J5" s="13" t="s">
        <v>34</v>
      </c>
      <c r="K5" s="13" t="s">
        <v>66</v>
      </c>
      <c r="L5" s="81" t="s">
        <v>67</v>
      </c>
      <c r="M5" s="81" t="s">
        <v>68</v>
      </c>
      <c r="N5" s="81" t="s">
        <v>69</v>
      </c>
      <c r="O5" s="81" t="s">
        <v>70</v>
      </c>
    </row>
    <row r="6" ht="18.75" customHeight="1" spans="1:15">
      <c r="A6" s="14" t="s">
        <v>46</v>
      </c>
      <c r="B6" s="14" t="s">
        <v>47</v>
      </c>
      <c r="C6" s="14" t="s">
        <v>48</v>
      </c>
      <c r="D6" s="14" t="s">
        <v>49</v>
      </c>
      <c r="E6" s="14" t="s">
        <v>50</v>
      </c>
      <c r="F6" s="14" t="s">
        <v>51</v>
      </c>
      <c r="G6" s="81" t="s">
        <v>52</v>
      </c>
      <c r="H6" s="81" t="s">
        <v>53</v>
      </c>
      <c r="I6" s="81" t="s">
        <v>54</v>
      </c>
      <c r="J6" s="81" t="s">
        <v>71</v>
      </c>
      <c r="K6" s="81">
        <v>11</v>
      </c>
      <c r="L6" s="81">
        <v>12</v>
      </c>
      <c r="M6" s="81">
        <v>13</v>
      </c>
      <c r="N6" s="81">
        <v>14</v>
      </c>
      <c r="O6" s="81">
        <v>15</v>
      </c>
    </row>
    <row r="7" ht="20.25" customHeight="1" spans="1:15">
      <c r="A7" s="16" t="s">
        <v>72</v>
      </c>
      <c r="B7" s="16" t="s">
        <v>73</v>
      </c>
      <c r="C7" s="17">
        <v>3515881.52</v>
      </c>
      <c r="D7" s="17">
        <v>3515881.52</v>
      </c>
      <c r="E7" s="17">
        <v>2599771.52</v>
      </c>
      <c r="F7" s="17">
        <v>916110</v>
      </c>
      <c r="G7" s="93"/>
      <c r="H7" s="93"/>
      <c r="I7" s="93"/>
      <c r="J7" s="93"/>
      <c r="K7" s="93"/>
      <c r="L7" s="93"/>
      <c r="M7" s="93"/>
      <c r="N7" s="93"/>
      <c r="O7" s="93"/>
    </row>
    <row r="8" ht="20.25" customHeight="1" spans="1:15">
      <c r="A8" s="84" t="s">
        <v>74</v>
      </c>
      <c r="B8" s="84" t="s">
        <v>75</v>
      </c>
      <c r="C8" s="17">
        <v>2599771.52</v>
      </c>
      <c r="D8" s="17">
        <v>2599771.52</v>
      </c>
      <c r="E8" s="17">
        <v>2599771.52</v>
      </c>
      <c r="F8" s="17"/>
      <c r="G8" s="93"/>
      <c r="H8" s="93"/>
      <c r="I8" s="93"/>
      <c r="J8" s="93"/>
      <c r="K8" s="93"/>
      <c r="L8" s="93"/>
      <c r="M8" s="93"/>
      <c r="N8" s="93"/>
      <c r="O8" s="93"/>
    </row>
    <row r="9" ht="20.25" customHeight="1" spans="1:15">
      <c r="A9" s="85" t="s">
        <v>76</v>
      </c>
      <c r="B9" s="85" t="s">
        <v>77</v>
      </c>
      <c r="C9" s="17">
        <v>501600</v>
      </c>
      <c r="D9" s="17">
        <v>501600</v>
      </c>
      <c r="E9" s="17">
        <v>501600</v>
      </c>
      <c r="F9" s="17"/>
      <c r="G9" s="93"/>
      <c r="H9" s="93"/>
      <c r="I9" s="93"/>
      <c r="J9" s="93"/>
      <c r="K9" s="93"/>
      <c r="L9" s="93"/>
      <c r="M9" s="93"/>
      <c r="N9" s="93"/>
      <c r="O9" s="93"/>
    </row>
    <row r="10" ht="20.25" customHeight="1" spans="1:15">
      <c r="A10" s="85" t="s">
        <v>78</v>
      </c>
      <c r="B10" s="85" t="s">
        <v>79</v>
      </c>
      <c r="C10" s="17">
        <v>1048800</v>
      </c>
      <c r="D10" s="17">
        <v>1048800</v>
      </c>
      <c r="E10" s="17">
        <v>1048800</v>
      </c>
      <c r="F10" s="17"/>
      <c r="G10" s="93"/>
      <c r="H10" s="93"/>
      <c r="I10" s="93"/>
      <c r="J10" s="93"/>
      <c r="K10" s="93"/>
      <c r="L10" s="93"/>
      <c r="M10" s="93"/>
      <c r="N10" s="93"/>
      <c r="O10" s="93"/>
    </row>
    <row r="11" ht="20.25" customHeight="1" spans="1:15">
      <c r="A11" s="85" t="s">
        <v>80</v>
      </c>
      <c r="B11" s="85" t="s">
        <v>81</v>
      </c>
      <c r="C11" s="17">
        <v>1049371.52</v>
      </c>
      <c r="D11" s="17">
        <v>1049371.52</v>
      </c>
      <c r="E11" s="17">
        <v>1049371.52</v>
      </c>
      <c r="F11" s="17"/>
      <c r="G11" s="93"/>
      <c r="H11" s="93"/>
      <c r="I11" s="93"/>
      <c r="J11" s="93"/>
      <c r="K11" s="93"/>
      <c r="L11" s="93"/>
      <c r="M11" s="93"/>
      <c r="N11" s="93"/>
      <c r="O11" s="93"/>
    </row>
    <row r="12" ht="20.25" customHeight="1" spans="1:15">
      <c r="A12" s="84" t="s">
        <v>82</v>
      </c>
      <c r="B12" s="84" t="s">
        <v>83</v>
      </c>
      <c r="C12" s="17">
        <v>916110</v>
      </c>
      <c r="D12" s="17">
        <v>916110</v>
      </c>
      <c r="E12" s="17"/>
      <c r="F12" s="17">
        <v>916110</v>
      </c>
      <c r="G12" s="93"/>
      <c r="H12" s="93"/>
      <c r="I12" s="93"/>
      <c r="J12" s="93"/>
      <c r="K12" s="93"/>
      <c r="L12" s="93"/>
      <c r="M12" s="93"/>
      <c r="N12" s="93"/>
      <c r="O12" s="93"/>
    </row>
    <row r="13" ht="20.25" customHeight="1" spans="1:15">
      <c r="A13" s="85" t="s">
        <v>84</v>
      </c>
      <c r="B13" s="85" t="s">
        <v>85</v>
      </c>
      <c r="C13" s="17">
        <v>916110</v>
      </c>
      <c r="D13" s="17">
        <v>916110</v>
      </c>
      <c r="E13" s="17"/>
      <c r="F13" s="17">
        <v>916110</v>
      </c>
      <c r="G13" s="93"/>
      <c r="H13" s="93"/>
      <c r="I13" s="93"/>
      <c r="J13" s="93"/>
      <c r="K13" s="93"/>
      <c r="L13" s="93"/>
      <c r="M13" s="93"/>
      <c r="N13" s="93"/>
      <c r="O13" s="93"/>
    </row>
    <row r="14" ht="20.25" customHeight="1" spans="1:15">
      <c r="A14" s="16" t="s">
        <v>86</v>
      </c>
      <c r="B14" s="16" t="s">
        <v>87</v>
      </c>
      <c r="C14" s="17">
        <v>617544.77</v>
      </c>
      <c r="D14" s="17">
        <v>617544.77</v>
      </c>
      <c r="E14" s="17">
        <v>617544.77</v>
      </c>
      <c r="F14" s="17"/>
      <c r="G14" s="93"/>
      <c r="H14" s="93"/>
      <c r="I14" s="93"/>
      <c r="J14" s="93"/>
      <c r="K14" s="93"/>
      <c r="L14" s="93"/>
      <c r="M14" s="93"/>
      <c r="N14" s="93"/>
      <c r="O14" s="93"/>
    </row>
    <row r="15" ht="20.25" customHeight="1" spans="1:15">
      <c r="A15" s="84" t="s">
        <v>88</v>
      </c>
      <c r="B15" s="84" t="s">
        <v>89</v>
      </c>
      <c r="C15" s="17">
        <v>617544.77</v>
      </c>
      <c r="D15" s="17">
        <v>617544.77</v>
      </c>
      <c r="E15" s="17">
        <v>617544.77</v>
      </c>
      <c r="F15" s="17"/>
      <c r="G15" s="93"/>
      <c r="H15" s="93"/>
      <c r="I15" s="93"/>
      <c r="J15" s="93"/>
      <c r="K15" s="93"/>
      <c r="L15" s="93"/>
      <c r="M15" s="93"/>
      <c r="N15" s="93"/>
      <c r="O15" s="93"/>
    </row>
    <row r="16" ht="20.25" customHeight="1" spans="1:15">
      <c r="A16" s="85" t="s">
        <v>90</v>
      </c>
      <c r="B16" s="85" t="s">
        <v>91</v>
      </c>
      <c r="C16" s="17">
        <v>103240.3</v>
      </c>
      <c r="D16" s="17">
        <v>103240.3</v>
      </c>
      <c r="E16" s="17">
        <v>103240.3</v>
      </c>
      <c r="F16" s="17"/>
      <c r="G16" s="93"/>
      <c r="H16" s="93"/>
      <c r="I16" s="93"/>
      <c r="J16" s="93"/>
      <c r="K16" s="93"/>
      <c r="L16" s="93"/>
      <c r="M16" s="93"/>
      <c r="N16" s="93"/>
      <c r="O16" s="93"/>
    </row>
    <row r="17" ht="20.25" customHeight="1" spans="1:15">
      <c r="A17" s="85" t="s">
        <v>92</v>
      </c>
      <c r="B17" s="85" t="s">
        <v>93</v>
      </c>
      <c r="C17" s="17">
        <v>441121.18</v>
      </c>
      <c r="D17" s="17">
        <v>441121.18</v>
      </c>
      <c r="E17" s="17">
        <v>441121.18</v>
      </c>
      <c r="F17" s="17"/>
      <c r="G17" s="93"/>
      <c r="H17" s="93"/>
      <c r="I17" s="93"/>
      <c r="J17" s="93"/>
      <c r="K17" s="93"/>
      <c r="L17" s="93"/>
      <c r="M17" s="93"/>
      <c r="N17" s="93"/>
      <c r="O17" s="93"/>
    </row>
    <row r="18" ht="20.25" customHeight="1" spans="1:15">
      <c r="A18" s="85" t="s">
        <v>94</v>
      </c>
      <c r="B18" s="85" t="s">
        <v>95</v>
      </c>
      <c r="C18" s="17">
        <v>73183.29</v>
      </c>
      <c r="D18" s="17">
        <v>73183.29</v>
      </c>
      <c r="E18" s="17">
        <v>73183.29</v>
      </c>
      <c r="F18" s="17"/>
      <c r="G18" s="93"/>
      <c r="H18" s="93"/>
      <c r="I18" s="93"/>
      <c r="J18" s="93"/>
      <c r="K18" s="93"/>
      <c r="L18" s="93"/>
      <c r="M18" s="93"/>
      <c r="N18" s="93"/>
      <c r="O18" s="93"/>
    </row>
    <row r="19" ht="20.25" customHeight="1" spans="1:15">
      <c r="A19" s="16" t="s">
        <v>96</v>
      </c>
      <c r="B19" s="16" t="s">
        <v>97</v>
      </c>
      <c r="C19" s="17">
        <v>12153469.77</v>
      </c>
      <c r="D19" s="17">
        <v>12153469.77</v>
      </c>
      <c r="E19" s="17">
        <v>12048669.77</v>
      </c>
      <c r="F19" s="17">
        <v>104800</v>
      </c>
      <c r="G19" s="93"/>
      <c r="H19" s="93"/>
      <c r="I19" s="93"/>
      <c r="J19" s="93"/>
      <c r="K19" s="93"/>
      <c r="L19" s="93"/>
      <c r="M19" s="93"/>
      <c r="N19" s="93"/>
      <c r="O19" s="93"/>
    </row>
    <row r="20" ht="20.25" customHeight="1" spans="1:15">
      <c r="A20" s="84" t="s">
        <v>98</v>
      </c>
      <c r="B20" s="84" t="s">
        <v>99</v>
      </c>
      <c r="C20" s="17">
        <v>12153469.77</v>
      </c>
      <c r="D20" s="17">
        <v>12153469.77</v>
      </c>
      <c r="E20" s="17">
        <v>12048669.77</v>
      </c>
      <c r="F20" s="17">
        <v>104800</v>
      </c>
      <c r="G20" s="93"/>
      <c r="H20" s="93"/>
      <c r="I20" s="93"/>
      <c r="J20" s="93"/>
      <c r="K20" s="93"/>
      <c r="L20" s="93"/>
      <c r="M20" s="93"/>
      <c r="N20" s="93"/>
      <c r="O20" s="93"/>
    </row>
    <row r="21" ht="20.25" customHeight="1" spans="1:15">
      <c r="A21" s="85" t="s">
        <v>100</v>
      </c>
      <c r="B21" s="85" t="s">
        <v>101</v>
      </c>
      <c r="C21" s="17">
        <v>1682492.16</v>
      </c>
      <c r="D21" s="17">
        <v>1682492.16</v>
      </c>
      <c r="E21" s="17">
        <v>1682492.16</v>
      </c>
      <c r="F21" s="17"/>
      <c r="G21" s="93"/>
      <c r="H21" s="93"/>
      <c r="I21" s="93"/>
      <c r="J21" s="93"/>
      <c r="K21" s="93"/>
      <c r="L21" s="93"/>
      <c r="M21" s="93"/>
      <c r="N21" s="93"/>
      <c r="O21" s="93"/>
    </row>
    <row r="22" ht="20.25" customHeight="1" spans="1:15">
      <c r="A22" s="85" t="s">
        <v>102</v>
      </c>
      <c r="B22" s="85" t="s">
        <v>103</v>
      </c>
      <c r="C22" s="17">
        <v>6811597.61</v>
      </c>
      <c r="D22" s="17">
        <v>6811597.61</v>
      </c>
      <c r="E22" s="17">
        <v>6811597.61</v>
      </c>
      <c r="F22" s="17"/>
      <c r="G22" s="93"/>
      <c r="H22" s="93"/>
      <c r="I22" s="93"/>
      <c r="J22" s="93"/>
      <c r="K22" s="93"/>
      <c r="L22" s="93"/>
      <c r="M22" s="93"/>
      <c r="N22" s="93"/>
      <c r="O22" s="93"/>
    </row>
    <row r="23" ht="20.25" customHeight="1" spans="1:15">
      <c r="A23" s="85" t="s">
        <v>104</v>
      </c>
      <c r="B23" s="85" t="s">
        <v>105</v>
      </c>
      <c r="C23" s="17">
        <v>3659380</v>
      </c>
      <c r="D23" s="17">
        <v>3659380</v>
      </c>
      <c r="E23" s="17">
        <v>3554580</v>
      </c>
      <c r="F23" s="17">
        <v>104800</v>
      </c>
      <c r="G23" s="93"/>
      <c r="H23" s="93"/>
      <c r="I23" s="93"/>
      <c r="J23" s="93"/>
      <c r="K23" s="93"/>
      <c r="L23" s="93"/>
      <c r="M23" s="93"/>
      <c r="N23" s="93"/>
      <c r="O23" s="93"/>
    </row>
    <row r="24" ht="20.25" customHeight="1" spans="1:15">
      <c r="A24" s="16" t="s">
        <v>106</v>
      </c>
      <c r="B24" s="16" t="s">
        <v>107</v>
      </c>
      <c r="C24" s="17">
        <v>930372</v>
      </c>
      <c r="D24" s="17">
        <v>930372</v>
      </c>
      <c r="E24" s="17">
        <v>930372</v>
      </c>
      <c r="F24" s="17"/>
      <c r="G24" s="93"/>
      <c r="H24" s="93"/>
      <c r="I24" s="93"/>
      <c r="J24" s="93"/>
      <c r="K24" s="93"/>
      <c r="L24" s="93"/>
      <c r="M24" s="93"/>
      <c r="N24" s="93"/>
      <c r="O24" s="93"/>
    </row>
    <row r="25" ht="20.25" customHeight="1" spans="1:15">
      <c r="A25" s="84" t="s">
        <v>108</v>
      </c>
      <c r="B25" s="84" t="s">
        <v>109</v>
      </c>
      <c r="C25" s="17">
        <v>930372</v>
      </c>
      <c r="D25" s="17">
        <v>930372</v>
      </c>
      <c r="E25" s="17">
        <v>930372</v>
      </c>
      <c r="F25" s="17"/>
      <c r="G25" s="93"/>
      <c r="H25" s="93"/>
      <c r="I25" s="93"/>
      <c r="J25" s="93"/>
      <c r="K25" s="93"/>
      <c r="L25" s="93"/>
      <c r="M25" s="93"/>
      <c r="N25" s="93"/>
      <c r="O25" s="93"/>
    </row>
    <row r="26" ht="20.25" customHeight="1" spans="1:15">
      <c r="A26" s="85" t="s">
        <v>110</v>
      </c>
      <c r="B26" s="85" t="s">
        <v>111</v>
      </c>
      <c r="C26" s="17">
        <v>930372</v>
      </c>
      <c r="D26" s="17">
        <v>930372</v>
      </c>
      <c r="E26" s="17">
        <v>930372</v>
      </c>
      <c r="F26" s="17"/>
      <c r="G26" s="93"/>
      <c r="H26" s="93"/>
      <c r="I26" s="93"/>
      <c r="J26" s="93"/>
      <c r="K26" s="93"/>
      <c r="L26" s="93"/>
      <c r="M26" s="93"/>
      <c r="N26" s="93"/>
      <c r="O26" s="93"/>
    </row>
    <row r="27" ht="20.25" customHeight="1" spans="1:15">
      <c r="A27" s="86" t="s">
        <v>112</v>
      </c>
      <c r="B27" s="86"/>
      <c r="C27" s="17">
        <v>17217268.06</v>
      </c>
      <c r="D27" s="17">
        <v>17217268.06</v>
      </c>
      <c r="E27" s="17">
        <v>16196358.06</v>
      </c>
      <c r="F27" s="17">
        <v>1020910</v>
      </c>
      <c r="G27" s="93"/>
      <c r="H27" s="93"/>
      <c r="I27" s="93"/>
      <c r="J27" s="93"/>
      <c r="K27" s="93"/>
      <c r="L27" s="93"/>
      <c r="M27" s="93"/>
      <c r="N27" s="93"/>
      <c r="O27" s="93"/>
    </row>
    <row r="29" customHeight="1" spans="3:9">
      <c r="C29" s="94"/>
      <c r="D29" s="94"/>
      <c r="E29" s="94"/>
      <c r="F29" s="94"/>
      <c r="G29" s="95"/>
      <c r="H29" s="95"/>
      <c r="I29" s="95"/>
    </row>
    <row r="30" customHeight="1" spans="3:9">
      <c r="C30" s="94"/>
      <c r="D30" s="94"/>
      <c r="E30" s="94"/>
      <c r="F30" s="94"/>
      <c r="G30" s="95"/>
      <c r="H30" s="95"/>
      <c r="I30" s="95"/>
    </row>
    <row r="31" customHeight="1" spans="3:9">
      <c r="C31" s="94"/>
      <c r="D31" s="96"/>
      <c r="E31" s="96"/>
      <c r="F31" s="96"/>
      <c r="G31" s="95"/>
      <c r="H31" s="95"/>
      <c r="I31" s="95"/>
    </row>
    <row r="32" customHeight="1" spans="3:9">
      <c r="C32" s="94"/>
      <c r="D32" s="94"/>
      <c r="E32" s="94"/>
      <c r="F32" s="94"/>
      <c r="G32" s="95"/>
      <c r="H32" s="95"/>
      <c r="I32" s="95"/>
    </row>
    <row r="33" customHeight="1" spans="3:9">
      <c r="C33" s="94"/>
      <c r="D33" s="94"/>
      <c r="E33" s="94"/>
      <c r="F33" s="94"/>
      <c r="G33" s="95"/>
      <c r="H33" s="95"/>
      <c r="I33" s="95"/>
    </row>
    <row r="34" customHeight="1" spans="3:9">
      <c r="C34" s="94"/>
      <c r="D34" s="94"/>
      <c r="E34" s="94"/>
      <c r="F34" s="94"/>
      <c r="G34" s="95"/>
      <c r="H34" s="95"/>
      <c r="I34" s="95"/>
    </row>
    <row r="35" customHeight="1" spans="3:9">
      <c r="C35" s="94"/>
      <c r="D35" s="94"/>
      <c r="E35" s="94"/>
      <c r="F35" s="94"/>
      <c r="G35" s="95"/>
      <c r="H35" s="95"/>
      <c r="I35" s="95"/>
    </row>
    <row r="36" customHeight="1" spans="3:9">
      <c r="C36" s="94"/>
      <c r="D36" s="94"/>
      <c r="E36" s="94"/>
      <c r="F36" s="94"/>
      <c r="G36" s="95"/>
      <c r="H36" s="95"/>
      <c r="I36" s="95"/>
    </row>
    <row r="37" customHeight="1" spans="3:9">
      <c r="C37" s="94"/>
      <c r="D37" s="94"/>
      <c r="E37" s="94"/>
      <c r="F37" s="94"/>
      <c r="G37" s="95"/>
      <c r="H37" s="95"/>
      <c r="I37" s="95"/>
    </row>
    <row r="38" customHeight="1" spans="3:9">
      <c r="C38" s="94"/>
      <c r="D38" s="94"/>
      <c r="E38" s="94"/>
      <c r="F38" s="94"/>
      <c r="G38" s="95"/>
      <c r="H38" s="95"/>
      <c r="I38" s="95"/>
    </row>
    <row r="39" customHeight="1" spans="3:9">
      <c r="C39" s="94"/>
      <c r="D39" s="94"/>
      <c r="E39" s="94"/>
      <c r="F39" s="94"/>
      <c r="G39" s="95"/>
      <c r="H39" s="95"/>
      <c r="I39" s="95"/>
    </row>
    <row r="40" customHeight="1" spans="3:9">
      <c r="C40" s="94"/>
      <c r="D40" s="94"/>
      <c r="E40" s="94"/>
      <c r="F40" s="94"/>
      <c r="G40" s="95"/>
      <c r="H40" s="95"/>
      <c r="I40" s="95"/>
    </row>
  </sheetData>
  <mergeCells count="13">
    <mergeCell ref="N1:O1"/>
    <mergeCell ref="A2:O2"/>
    <mergeCell ref="A3:I3"/>
    <mergeCell ref="N3:O3"/>
    <mergeCell ref="D4:F4"/>
    <mergeCell ref="J4:O4"/>
    <mergeCell ref="A27:B27"/>
    <mergeCell ref="A4:A5"/>
    <mergeCell ref="B4:B5"/>
    <mergeCell ref="C4:C5"/>
    <mergeCell ref="G4:G5"/>
    <mergeCell ref="H4:H5"/>
    <mergeCell ref="I4:I5"/>
  </mergeCells>
  <printOptions horizontalCentered="1"/>
  <pageMargins left="0.751388888888889" right="0.751388888888889" top="1" bottom="1" header="0.5" footer="0.5"/>
  <pageSetup paperSize="1" scale="75" pageOrder="overThenDown"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pane ySplit="1" topLeftCell="A2" activePane="bottomLeft" state="frozen"/>
      <selection/>
      <selection pane="bottomLeft" activeCell="A3" sqref="A3:B3"/>
    </sheetView>
  </sheetViews>
  <sheetFormatPr defaultColWidth="8.85" defaultRowHeight="15" customHeight="1" outlineLevelCol="3"/>
  <cols>
    <col min="1" max="4" width="35.7083333333333" customWidth="1"/>
  </cols>
  <sheetData>
    <row r="1" s="1" customFormat="1" ht="18.75" customHeight="1" spans="1:4">
      <c r="A1" s="12"/>
      <c r="B1" s="12"/>
      <c r="C1" s="12"/>
      <c r="D1" s="3" t="s">
        <v>113</v>
      </c>
    </row>
    <row r="2" s="1" customFormat="1" ht="45" customHeight="1" spans="1:4">
      <c r="A2" s="4" t="s">
        <v>114</v>
      </c>
      <c r="B2" s="4"/>
      <c r="C2" s="4"/>
      <c r="D2" s="4"/>
    </row>
    <row r="3" s="1" customFormat="1" ht="18.75" customHeight="1" spans="1:4">
      <c r="A3" s="5" t="str">
        <f>"单位名称："&amp;"峨山彝族自治县林业和草原局"</f>
        <v>单位名称：峨山彝族自治县林业和草原局</v>
      </c>
      <c r="B3" s="5"/>
      <c r="C3" s="87"/>
      <c r="D3" s="3" t="s">
        <v>2</v>
      </c>
    </row>
    <row r="4" ht="25" customHeight="1" spans="1:4">
      <c r="A4" s="7" t="s">
        <v>3</v>
      </c>
      <c r="B4" s="7"/>
      <c r="C4" s="7" t="s">
        <v>4</v>
      </c>
      <c r="D4" s="7"/>
    </row>
    <row r="5" ht="18.75" customHeight="1" spans="1:4">
      <c r="A5" s="7" t="s">
        <v>5</v>
      </c>
      <c r="B5" s="7" t="s">
        <v>6</v>
      </c>
      <c r="C5" s="7" t="s">
        <v>115</v>
      </c>
      <c r="D5" s="7" t="s">
        <v>6</v>
      </c>
    </row>
    <row r="6" ht="6" customHeight="1" spans="1:4">
      <c r="A6" s="7"/>
      <c r="B6" s="7"/>
      <c r="C6" s="7"/>
      <c r="D6" s="7"/>
    </row>
    <row r="7" ht="22.5" customHeight="1" spans="1:4">
      <c r="A7" s="15" t="s">
        <v>116</v>
      </c>
      <c r="B7" s="17">
        <v>17217268.06</v>
      </c>
      <c r="C7" s="15" t="s">
        <v>117</v>
      </c>
      <c r="D7" s="17">
        <v>17217268.06</v>
      </c>
    </row>
    <row r="8" ht="22.5" customHeight="1" spans="1:4">
      <c r="A8" s="15" t="s">
        <v>118</v>
      </c>
      <c r="B8" s="17">
        <v>17217268.06</v>
      </c>
      <c r="C8" s="15" t="str">
        <f>"（"&amp;"一"&amp;"）"&amp;"社会保障和就业支出"</f>
        <v>（一）社会保障和就业支出</v>
      </c>
      <c r="D8" s="17">
        <v>3515881.52</v>
      </c>
    </row>
    <row r="9" ht="22.5" customHeight="1" spans="1:4">
      <c r="A9" s="15" t="s">
        <v>119</v>
      </c>
      <c r="B9" s="17"/>
      <c r="C9" s="15" t="str">
        <f>"（"&amp;"二"&amp;"）"&amp;"卫生健康支出"</f>
        <v>（二）卫生健康支出</v>
      </c>
      <c r="D9" s="17">
        <v>617544.77</v>
      </c>
    </row>
    <row r="10" ht="22.5" customHeight="1" spans="1:4">
      <c r="A10" s="15" t="s">
        <v>120</v>
      </c>
      <c r="B10" s="17"/>
      <c r="C10" s="15" t="str">
        <f>"（"&amp;"三"&amp;"）"&amp;"农林水支出"</f>
        <v>（三）农林水支出</v>
      </c>
      <c r="D10" s="17">
        <v>12153469.77</v>
      </c>
    </row>
    <row r="11" ht="22.5" customHeight="1" spans="1:4">
      <c r="A11" s="15" t="s">
        <v>121</v>
      </c>
      <c r="B11" s="17"/>
      <c r="C11" s="15" t="str">
        <f>"（"&amp;"四"&amp;"）"&amp;"住房保障支出"</f>
        <v>（四）住房保障支出</v>
      </c>
      <c r="D11" s="17">
        <v>930372</v>
      </c>
    </row>
    <row r="12" ht="22.5" customHeight="1" spans="1:4">
      <c r="A12" s="15" t="s">
        <v>118</v>
      </c>
      <c r="B12" s="17"/>
      <c r="C12" s="15"/>
      <c r="D12" s="17"/>
    </row>
    <row r="13" ht="22.5" customHeight="1" spans="1:4">
      <c r="A13" s="15" t="s">
        <v>119</v>
      </c>
      <c r="B13" s="17"/>
      <c r="C13" s="15"/>
      <c r="D13" s="17"/>
    </row>
    <row r="14" ht="22.5" customHeight="1" spans="1:4">
      <c r="A14" s="15" t="s">
        <v>120</v>
      </c>
      <c r="B14" s="17"/>
      <c r="C14" s="15"/>
      <c r="D14" s="17"/>
    </row>
    <row r="15" ht="22.5" customHeight="1" spans="1:4">
      <c r="A15" s="88"/>
      <c r="B15" s="17"/>
      <c r="C15" s="15" t="s">
        <v>122</v>
      </c>
      <c r="D15" s="17"/>
    </row>
    <row r="16" ht="22.5" customHeight="1" spans="1:4">
      <c r="A16" s="89" t="s">
        <v>123</v>
      </c>
      <c r="B16" s="90">
        <v>17217268.06</v>
      </c>
      <c r="C16" s="91" t="s">
        <v>124</v>
      </c>
      <c r="D16" s="90">
        <v>17217268.06</v>
      </c>
    </row>
  </sheetData>
  <mergeCells count="8">
    <mergeCell ref="A2:D2"/>
    <mergeCell ref="A3:B3"/>
    <mergeCell ref="A4:B4"/>
    <mergeCell ref="C4:D4"/>
    <mergeCell ref="A5:A6"/>
    <mergeCell ref="B5:B6"/>
    <mergeCell ref="C5:C6"/>
    <mergeCell ref="D5:D6"/>
  </mergeCells>
  <printOptions horizontalCentered="1"/>
  <pageMargins left="0.751388888888889" right="0.751388888888889" top="1" bottom="1" header="0.5" footer="0.5"/>
  <pageSetup paperSize="1" scale="86" pageOrder="overThenDown"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workbookViewId="0">
      <pane ySplit="1" topLeftCell="A2" activePane="bottomLeft" state="frozen"/>
      <selection/>
      <selection pane="bottomLeft" activeCell="F27" sqref="F27"/>
    </sheetView>
  </sheetViews>
  <sheetFormatPr defaultColWidth="8.85" defaultRowHeight="15" customHeight="1" outlineLevelCol="6"/>
  <cols>
    <col min="1" max="1" width="14.375" customWidth="1"/>
    <col min="2" max="2" width="33.25" customWidth="1"/>
    <col min="3" max="7" width="21.425" customWidth="1"/>
  </cols>
  <sheetData>
    <row r="1" s="1" customFormat="1" ht="18.75" customHeight="1" spans="1:7">
      <c r="A1" s="12"/>
      <c r="B1" s="12"/>
      <c r="C1" s="12"/>
      <c r="D1" s="12"/>
      <c r="E1" s="12"/>
      <c r="F1" s="12"/>
      <c r="G1" s="54" t="s">
        <v>125</v>
      </c>
    </row>
    <row r="2" s="1" customFormat="1" ht="37.5" customHeight="1" spans="1:7">
      <c r="A2" s="4" t="s">
        <v>126</v>
      </c>
      <c r="B2" s="4"/>
      <c r="C2" s="4"/>
      <c r="D2" s="4"/>
      <c r="E2" s="4"/>
      <c r="F2" s="4"/>
      <c r="G2" s="4"/>
    </row>
    <row r="3" s="1" customFormat="1" ht="21" customHeight="1" spans="1:7">
      <c r="A3" s="55" t="str">
        <f>"单位名称："&amp;"峨山彝族自治县林业和草原局"</f>
        <v>单位名称：峨山彝族自治县林业和草原局</v>
      </c>
      <c r="B3" s="55"/>
      <c r="C3" s="55"/>
      <c r="D3" s="56"/>
      <c r="E3" s="56"/>
      <c r="F3" s="56"/>
      <c r="G3" s="57" t="s">
        <v>29</v>
      </c>
    </row>
    <row r="4" ht="21" customHeight="1" spans="1:7">
      <c r="A4" s="13" t="s">
        <v>127</v>
      </c>
      <c r="B4" s="13" t="s">
        <v>61</v>
      </c>
      <c r="C4" s="58" t="s">
        <v>32</v>
      </c>
      <c r="D4" s="58" t="s">
        <v>64</v>
      </c>
      <c r="E4" s="58"/>
      <c r="F4" s="58"/>
      <c r="G4" s="13" t="s">
        <v>65</v>
      </c>
    </row>
    <row r="5" ht="21" customHeight="1" spans="1:7">
      <c r="A5" s="13" t="s">
        <v>60</v>
      </c>
      <c r="B5" s="13" t="s">
        <v>61</v>
      </c>
      <c r="C5" s="58"/>
      <c r="D5" s="58" t="s">
        <v>34</v>
      </c>
      <c r="E5" s="58" t="s">
        <v>128</v>
      </c>
      <c r="F5" s="58" t="s">
        <v>129</v>
      </c>
      <c r="G5" s="13"/>
    </row>
    <row r="6" ht="18.75" customHeight="1" spans="1:7">
      <c r="A6" s="14" t="s">
        <v>46</v>
      </c>
      <c r="B6" s="14" t="s">
        <v>47</v>
      </c>
      <c r="C6" s="14" t="s">
        <v>48</v>
      </c>
      <c r="D6" s="14" t="s">
        <v>49</v>
      </c>
      <c r="E6" s="14" t="s">
        <v>50</v>
      </c>
      <c r="F6" s="14" t="s">
        <v>51</v>
      </c>
      <c r="G6" s="14" t="s">
        <v>52</v>
      </c>
    </row>
    <row r="7" ht="20.25" customHeight="1" spans="1:7">
      <c r="A7" s="16" t="s">
        <v>72</v>
      </c>
      <c r="B7" s="16" t="s">
        <v>73</v>
      </c>
      <c r="C7" s="17">
        <v>3515881.52</v>
      </c>
      <c r="D7" s="17">
        <v>2599771.52</v>
      </c>
      <c r="E7" s="17">
        <v>2558971.52</v>
      </c>
      <c r="F7" s="17">
        <v>40800</v>
      </c>
      <c r="G7" s="17">
        <v>916110</v>
      </c>
    </row>
    <row r="8" ht="20.25" customHeight="1" spans="1:7">
      <c r="A8" s="84" t="s">
        <v>74</v>
      </c>
      <c r="B8" s="84" t="s">
        <v>75</v>
      </c>
      <c r="C8" s="17">
        <v>2599771.52</v>
      </c>
      <c r="D8" s="17">
        <v>2599771.52</v>
      </c>
      <c r="E8" s="17">
        <v>2558971.52</v>
      </c>
      <c r="F8" s="17">
        <v>40800</v>
      </c>
      <c r="G8" s="17"/>
    </row>
    <row r="9" ht="20.25" customHeight="1" spans="1:7">
      <c r="A9" s="85" t="s">
        <v>76</v>
      </c>
      <c r="B9" s="85" t="s">
        <v>77</v>
      </c>
      <c r="C9" s="17">
        <v>501600</v>
      </c>
      <c r="D9" s="17">
        <v>501600</v>
      </c>
      <c r="E9" s="17">
        <v>488400</v>
      </c>
      <c r="F9" s="17">
        <v>13200</v>
      </c>
      <c r="G9" s="17"/>
    </row>
    <row r="10" ht="20.25" customHeight="1" spans="1:7">
      <c r="A10" s="85" t="s">
        <v>78</v>
      </c>
      <c r="B10" s="85" t="s">
        <v>79</v>
      </c>
      <c r="C10" s="17">
        <v>1048800</v>
      </c>
      <c r="D10" s="17">
        <v>1048800</v>
      </c>
      <c r="E10" s="17">
        <v>1021200</v>
      </c>
      <c r="F10" s="17">
        <v>27600</v>
      </c>
      <c r="G10" s="17"/>
    </row>
    <row r="11" ht="20.25" customHeight="1" spans="1:7">
      <c r="A11" s="85" t="s">
        <v>80</v>
      </c>
      <c r="B11" s="85" t="s">
        <v>81</v>
      </c>
      <c r="C11" s="17">
        <v>1049371.52</v>
      </c>
      <c r="D11" s="17">
        <v>1049371.52</v>
      </c>
      <c r="E11" s="17">
        <v>1049371.52</v>
      </c>
      <c r="F11" s="17"/>
      <c r="G11" s="17"/>
    </row>
    <row r="12" ht="20.25" customHeight="1" spans="1:7">
      <c r="A12" s="84" t="s">
        <v>82</v>
      </c>
      <c r="B12" s="84" t="s">
        <v>83</v>
      </c>
      <c r="C12" s="17">
        <v>916110</v>
      </c>
      <c r="D12" s="17"/>
      <c r="E12" s="17"/>
      <c r="F12" s="17"/>
      <c r="G12" s="17">
        <v>916110</v>
      </c>
    </row>
    <row r="13" ht="20.25" customHeight="1" spans="1:7">
      <c r="A13" s="85" t="s">
        <v>84</v>
      </c>
      <c r="B13" s="85" t="s">
        <v>85</v>
      </c>
      <c r="C13" s="17">
        <v>916110</v>
      </c>
      <c r="D13" s="17"/>
      <c r="E13" s="17"/>
      <c r="F13" s="17"/>
      <c r="G13" s="17">
        <v>916110</v>
      </c>
    </row>
    <row r="14" ht="20.25" customHeight="1" spans="1:7">
      <c r="A14" s="16" t="s">
        <v>86</v>
      </c>
      <c r="B14" s="16" t="s">
        <v>87</v>
      </c>
      <c r="C14" s="17">
        <v>617544.77</v>
      </c>
      <c r="D14" s="17">
        <v>617544.77</v>
      </c>
      <c r="E14" s="17">
        <v>617544.77</v>
      </c>
      <c r="F14" s="17"/>
      <c r="G14" s="17"/>
    </row>
    <row r="15" ht="20.25" customHeight="1" spans="1:7">
      <c r="A15" s="84" t="s">
        <v>88</v>
      </c>
      <c r="B15" s="84" t="s">
        <v>89</v>
      </c>
      <c r="C15" s="17">
        <v>617544.77</v>
      </c>
      <c r="D15" s="17">
        <v>617544.77</v>
      </c>
      <c r="E15" s="17">
        <v>617544.77</v>
      </c>
      <c r="F15" s="17"/>
      <c r="G15" s="17"/>
    </row>
    <row r="16" ht="20.25" customHeight="1" spans="1:7">
      <c r="A16" s="85" t="s">
        <v>90</v>
      </c>
      <c r="B16" s="85" t="s">
        <v>91</v>
      </c>
      <c r="C16" s="17">
        <v>103240.3</v>
      </c>
      <c r="D16" s="17">
        <v>103240.3</v>
      </c>
      <c r="E16" s="17">
        <v>103240.3</v>
      </c>
      <c r="F16" s="17"/>
      <c r="G16" s="17"/>
    </row>
    <row r="17" ht="20.25" customHeight="1" spans="1:7">
      <c r="A17" s="85" t="s">
        <v>92</v>
      </c>
      <c r="B17" s="85" t="s">
        <v>93</v>
      </c>
      <c r="C17" s="17">
        <v>441121.18</v>
      </c>
      <c r="D17" s="17">
        <v>441121.18</v>
      </c>
      <c r="E17" s="17">
        <v>441121.18</v>
      </c>
      <c r="F17" s="17"/>
      <c r="G17" s="17"/>
    </row>
    <row r="18" ht="20.25" customHeight="1" spans="1:7">
      <c r="A18" s="85" t="s">
        <v>94</v>
      </c>
      <c r="B18" s="85" t="s">
        <v>95</v>
      </c>
      <c r="C18" s="17">
        <v>73183.29</v>
      </c>
      <c r="D18" s="17">
        <v>73183.29</v>
      </c>
      <c r="E18" s="17">
        <v>73183.29</v>
      </c>
      <c r="F18" s="17"/>
      <c r="G18" s="17"/>
    </row>
    <row r="19" ht="20.25" customHeight="1" spans="1:7">
      <c r="A19" s="16" t="s">
        <v>96</v>
      </c>
      <c r="B19" s="16" t="s">
        <v>97</v>
      </c>
      <c r="C19" s="17">
        <v>12153469.77</v>
      </c>
      <c r="D19" s="17">
        <v>12048669.77</v>
      </c>
      <c r="E19" s="17">
        <v>10824249.77</v>
      </c>
      <c r="F19" s="17">
        <v>1224420</v>
      </c>
      <c r="G19" s="17">
        <v>104800</v>
      </c>
    </row>
    <row r="20" ht="20.25" customHeight="1" spans="1:7">
      <c r="A20" s="84" t="s">
        <v>98</v>
      </c>
      <c r="B20" s="84" t="s">
        <v>99</v>
      </c>
      <c r="C20" s="17">
        <v>12153469.77</v>
      </c>
      <c r="D20" s="17">
        <v>12048669.77</v>
      </c>
      <c r="E20" s="17">
        <v>10824249.77</v>
      </c>
      <c r="F20" s="17">
        <v>1224420</v>
      </c>
      <c r="G20" s="17">
        <v>104800</v>
      </c>
    </row>
    <row r="21" ht="20.25" customHeight="1" spans="1:7">
      <c r="A21" s="85" t="s">
        <v>100</v>
      </c>
      <c r="B21" s="85" t="s">
        <v>101</v>
      </c>
      <c r="C21" s="17">
        <v>1682492.16</v>
      </c>
      <c r="D21" s="17">
        <v>1682492.16</v>
      </c>
      <c r="E21" s="17">
        <v>1458252.16</v>
      </c>
      <c r="F21" s="17">
        <v>224240</v>
      </c>
      <c r="G21" s="17"/>
    </row>
    <row r="22" ht="20.25" customHeight="1" spans="1:7">
      <c r="A22" s="85" t="s">
        <v>102</v>
      </c>
      <c r="B22" s="85" t="s">
        <v>103</v>
      </c>
      <c r="C22" s="17">
        <v>6811597.61</v>
      </c>
      <c r="D22" s="17">
        <v>6811597.61</v>
      </c>
      <c r="E22" s="17">
        <v>6471397.61</v>
      </c>
      <c r="F22" s="17">
        <v>340200</v>
      </c>
      <c r="G22" s="17"/>
    </row>
    <row r="23" ht="20.25" customHeight="1" spans="1:7">
      <c r="A23" s="85" t="s">
        <v>104</v>
      </c>
      <c r="B23" s="85" t="s">
        <v>105</v>
      </c>
      <c r="C23" s="17">
        <v>3659380</v>
      </c>
      <c r="D23" s="17">
        <v>3554580</v>
      </c>
      <c r="E23" s="17">
        <v>2894600</v>
      </c>
      <c r="F23" s="17">
        <v>659980</v>
      </c>
      <c r="G23" s="17">
        <v>104800</v>
      </c>
    </row>
    <row r="24" ht="20.25" customHeight="1" spans="1:7">
      <c r="A24" s="16" t="s">
        <v>106</v>
      </c>
      <c r="B24" s="16" t="s">
        <v>107</v>
      </c>
      <c r="C24" s="17">
        <v>930372</v>
      </c>
      <c r="D24" s="17">
        <v>930372</v>
      </c>
      <c r="E24" s="17">
        <v>930372</v>
      </c>
      <c r="F24" s="17"/>
      <c r="G24" s="17"/>
    </row>
    <row r="25" ht="20.25" customHeight="1" spans="1:7">
      <c r="A25" s="84" t="s">
        <v>108</v>
      </c>
      <c r="B25" s="84" t="s">
        <v>109</v>
      </c>
      <c r="C25" s="17">
        <v>930372</v>
      </c>
      <c r="D25" s="17">
        <v>930372</v>
      </c>
      <c r="E25" s="17">
        <v>930372</v>
      </c>
      <c r="F25" s="17"/>
      <c r="G25" s="17"/>
    </row>
    <row r="26" ht="20.25" customHeight="1" spans="1:7">
      <c r="A26" s="85" t="s">
        <v>110</v>
      </c>
      <c r="B26" s="85" t="s">
        <v>111</v>
      </c>
      <c r="C26" s="17">
        <v>930372</v>
      </c>
      <c r="D26" s="17">
        <v>930372</v>
      </c>
      <c r="E26" s="17">
        <v>930372</v>
      </c>
      <c r="F26" s="17"/>
      <c r="G26" s="17"/>
    </row>
    <row r="27" ht="20.25" customHeight="1" spans="1:7">
      <c r="A27" s="86" t="s">
        <v>112</v>
      </c>
      <c r="B27" s="86"/>
      <c r="C27" s="65">
        <v>17217268.06</v>
      </c>
      <c r="D27" s="65">
        <v>16196358.06</v>
      </c>
      <c r="E27" s="65">
        <v>14931138.06</v>
      </c>
      <c r="F27" s="65">
        <v>1265220</v>
      </c>
      <c r="G27" s="65">
        <v>1020910</v>
      </c>
    </row>
  </sheetData>
  <mergeCells count="7">
    <mergeCell ref="A2:G2"/>
    <mergeCell ref="A3:C3"/>
    <mergeCell ref="A4:B4"/>
    <mergeCell ref="D4:F4"/>
    <mergeCell ref="A27:B27"/>
    <mergeCell ref="C4:C5"/>
    <mergeCell ref="G4:G5"/>
  </mergeCells>
  <printOptions horizontalCentered="1"/>
  <pageMargins left="0.751388888888889" right="0.751388888888889" top="1" bottom="1" header="0.5" footer="0.5"/>
  <pageSetup paperSize="1" scale="80" pageOrder="overThenDown"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pane ySplit="1" topLeftCell="A2" activePane="bottomLeft" state="frozen"/>
      <selection/>
      <selection pane="bottomLeft" activeCell="A3" sqref="A3:C3"/>
    </sheetView>
  </sheetViews>
  <sheetFormatPr defaultColWidth="8.85" defaultRowHeight="15" customHeight="1" outlineLevelRow="6" outlineLevelCol="5"/>
  <cols>
    <col min="1" max="1" width="26.75" customWidth="1"/>
    <col min="2" max="2" width="20" customWidth="1"/>
    <col min="3" max="6" width="24.25" customWidth="1"/>
  </cols>
  <sheetData>
    <row r="1" s="1" customFormat="1" ht="18.75" customHeight="1" spans="1:6">
      <c r="A1" s="77"/>
      <c r="B1" s="77"/>
      <c r="C1" s="78"/>
      <c r="D1" s="12"/>
      <c r="E1" s="12"/>
      <c r="F1" s="57" t="s">
        <v>130</v>
      </c>
    </row>
    <row r="2" s="1" customFormat="1" ht="41.25" customHeight="1" spans="1:6">
      <c r="A2" s="79" t="s">
        <v>131</v>
      </c>
      <c r="B2" s="79"/>
      <c r="C2" s="79"/>
      <c r="D2" s="79"/>
      <c r="E2" s="79"/>
      <c r="F2" s="79"/>
    </row>
    <row r="3" s="1" customFormat="1" ht="22" customHeight="1" spans="1:6">
      <c r="A3" s="5" t="str">
        <f>"单位名称："&amp;"峨山彝族自治县林业和草原局"</f>
        <v>单位名称：峨山彝族自治县林业和草原局</v>
      </c>
      <c r="B3" s="5"/>
      <c r="C3" s="5"/>
      <c r="D3" s="80"/>
      <c r="E3" s="12"/>
      <c r="F3" s="57" t="s">
        <v>29</v>
      </c>
    </row>
    <row r="4" s="1" customFormat="1" ht="22" customHeight="1" spans="1:6">
      <c r="A4" s="13" t="s">
        <v>132</v>
      </c>
      <c r="B4" s="58" t="s">
        <v>133</v>
      </c>
      <c r="C4" s="58" t="s">
        <v>134</v>
      </c>
      <c r="D4" s="58"/>
      <c r="E4" s="58"/>
      <c r="F4" s="58" t="s">
        <v>135</v>
      </c>
    </row>
    <row r="5" s="1" customFormat="1" ht="22" customHeight="1" spans="1:6">
      <c r="A5" s="13"/>
      <c r="B5" s="58"/>
      <c r="C5" s="58" t="s">
        <v>34</v>
      </c>
      <c r="D5" s="58" t="s">
        <v>136</v>
      </c>
      <c r="E5" s="58" t="s">
        <v>137</v>
      </c>
      <c r="F5" s="58"/>
    </row>
    <row r="6" s="1" customFormat="1" ht="22" customHeight="1" spans="1:6">
      <c r="A6" s="81">
        <v>1</v>
      </c>
      <c r="B6" s="82">
        <v>2</v>
      </c>
      <c r="C6" s="81">
        <v>3</v>
      </c>
      <c r="D6" s="81">
        <v>4</v>
      </c>
      <c r="E6" s="81">
        <v>5</v>
      </c>
      <c r="F6" s="81">
        <v>6</v>
      </c>
    </row>
    <row r="7" s="1" customFormat="1" ht="22" customHeight="1" spans="1:6">
      <c r="A7" s="83">
        <v>70800</v>
      </c>
      <c r="B7" s="83"/>
      <c r="C7" s="83">
        <v>50000</v>
      </c>
      <c r="D7" s="83"/>
      <c r="E7" s="83">
        <v>50000</v>
      </c>
      <c r="F7" s="83">
        <v>20800</v>
      </c>
    </row>
  </sheetData>
  <mergeCells count="6">
    <mergeCell ref="A2:F2"/>
    <mergeCell ref="A3:C3"/>
    <mergeCell ref="C4:E4"/>
    <mergeCell ref="A4:A5"/>
    <mergeCell ref="B4:B5"/>
    <mergeCell ref="F4:F5"/>
  </mergeCells>
  <printOptions horizontalCentered="1"/>
  <pageMargins left="0.751388888888889" right="0.751388888888889" top="1" bottom="1" header="0.5" footer="0.5"/>
  <pageSetup paperSize="1" scale="86" pageOrder="overThenDown"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72"/>
  <sheetViews>
    <sheetView showZeros="0" topLeftCell="B1" workbookViewId="0">
      <pane ySplit="1" topLeftCell="A2" activePane="bottomLeft" state="frozen"/>
      <selection/>
      <selection pane="bottomLeft" activeCell="X6" sqref="$A6:$XFD6"/>
    </sheetView>
  </sheetViews>
  <sheetFormatPr defaultColWidth="8.85" defaultRowHeight="15" customHeight="1"/>
  <cols>
    <col min="1" max="1" width="26.25" customWidth="1"/>
    <col min="2" max="2" width="20.25" customWidth="1"/>
    <col min="3" max="3" width="19.125" customWidth="1"/>
    <col min="4" max="4" width="9" customWidth="1"/>
    <col min="5" max="5" width="28.875" customWidth="1"/>
    <col min="6" max="6" width="8.75" customWidth="1"/>
    <col min="7" max="7" width="25" customWidth="1"/>
    <col min="8" max="9" width="13.875" customWidth="1"/>
    <col min="10" max="10" width="6.5" customWidth="1"/>
    <col min="11" max="11" width="6.25" customWidth="1"/>
    <col min="12" max="12" width="13.625" customWidth="1"/>
    <col min="13" max="13" width="5.75" customWidth="1"/>
    <col min="14" max="14" width="6.875" customWidth="1"/>
    <col min="15" max="15" width="6.75" customWidth="1"/>
    <col min="16" max="16" width="6.125" customWidth="1"/>
    <col min="17" max="17" width="4.75" customWidth="1"/>
    <col min="18" max="18" width="4.625" customWidth="1"/>
    <col min="19" max="19" width="5.125" customWidth="1"/>
    <col min="20" max="20" width="6.75" customWidth="1"/>
    <col min="21" max="21" width="5" customWidth="1"/>
    <col min="22" max="22" width="6.75" customWidth="1"/>
    <col min="23" max="23" width="4.75" customWidth="1"/>
  </cols>
  <sheetData>
    <row r="1" s="1" customFormat="1" ht="18.75" customHeight="1" spans="1:23">
      <c r="A1" s="12"/>
      <c r="B1" s="12"/>
      <c r="C1" s="12"/>
      <c r="D1" s="12"/>
      <c r="E1" s="12"/>
      <c r="F1" s="12"/>
      <c r="G1" s="12"/>
      <c r="H1" s="12"/>
      <c r="I1" s="12"/>
      <c r="J1" s="12"/>
      <c r="K1" s="12"/>
      <c r="L1" s="3"/>
      <c r="M1" s="3"/>
      <c r="N1" s="3"/>
      <c r="O1" s="3"/>
      <c r="P1" s="3"/>
      <c r="Q1" s="3"/>
      <c r="R1" s="3"/>
      <c r="S1" s="3"/>
      <c r="T1" s="3"/>
      <c r="U1" s="3"/>
      <c r="V1" s="3" t="s">
        <v>138</v>
      </c>
      <c r="W1" s="3"/>
    </row>
    <row r="2" s="1" customFormat="1" ht="45" customHeight="1" spans="1:23">
      <c r="A2" s="4" t="s">
        <v>139</v>
      </c>
      <c r="B2" s="4"/>
      <c r="C2" s="4"/>
      <c r="D2" s="4"/>
      <c r="E2" s="4"/>
      <c r="F2" s="4"/>
      <c r="G2" s="4"/>
      <c r="H2" s="4"/>
      <c r="I2" s="4"/>
      <c r="J2" s="4"/>
      <c r="K2" s="4"/>
      <c r="L2" s="71"/>
      <c r="M2" s="71"/>
      <c r="N2" s="71"/>
      <c r="O2" s="71"/>
      <c r="P2" s="71"/>
      <c r="Q2" s="71"/>
      <c r="R2" s="71"/>
      <c r="S2" s="71"/>
      <c r="T2" s="71"/>
      <c r="U2" s="71"/>
      <c r="V2" s="71"/>
      <c r="W2" s="71"/>
    </row>
    <row r="3" s="1" customFormat="1" ht="18.75" customHeight="1" spans="1:23">
      <c r="A3" s="5" t="str">
        <f>"单位名称："&amp;"峨山彝族自治县林业和草原局"</f>
        <v>单位名称：峨山彝族自治县林业和草原局</v>
      </c>
      <c r="B3" s="5"/>
      <c r="C3" s="5"/>
      <c r="D3" s="5"/>
      <c r="E3" s="5"/>
      <c r="F3" s="5"/>
      <c r="G3" s="5"/>
      <c r="H3" s="72"/>
      <c r="I3" s="72"/>
      <c r="J3" s="72"/>
      <c r="K3" s="72"/>
      <c r="L3" s="3"/>
      <c r="M3" s="3"/>
      <c r="N3" s="3"/>
      <c r="O3" s="3"/>
      <c r="P3" s="3"/>
      <c r="Q3" s="3"/>
      <c r="R3" s="3"/>
      <c r="S3" s="3"/>
      <c r="T3" s="3"/>
      <c r="U3" s="3"/>
      <c r="V3" s="3" t="s">
        <v>29</v>
      </c>
      <c r="W3" s="3"/>
    </row>
    <row r="4" s="73" customFormat="1" ht="21" customHeight="1" spans="1:23">
      <c r="A4" s="74" t="s">
        <v>140</v>
      </c>
      <c r="B4" s="74" t="s">
        <v>141</v>
      </c>
      <c r="C4" s="74" t="s">
        <v>142</v>
      </c>
      <c r="D4" s="74" t="s">
        <v>143</v>
      </c>
      <c r="E4" s="74" t="s">
        <v>144</v>
      </c>
      <c r="F4" s="74" t="s">
        <v>145</v>
      </c>
      <c r="G4" s="74" t="s">
        <v>146</v>
      </c>
      <c r="H4" s="74" t="s">
        <v>32</v>
      </c>
      <c r="I4" s="74" t="s">
        <v>147</v>
      </c>
      <c r="J4" s="74"/>
      <c r="K4" s="74"/>
      <c r="L4" s="74"/>
      <c r="M4" s="74"/>
      <c r="N4" s="74" t="s">
        <v>148</v>
      </c>
      <c r="O4" s="74"/>
      <c r="P4" s="74"/>
      <c r="Q4" s="74" t="s">
        <v>38</v>
      </c>
      <c r="R4" s="74" t="s">
        <v>63</v>
      </c>
      <c r="S4" s="74"/>
      <c r="T4" s="74"/>
      <c r="U4" s="74"/>
      <c r="V4" s="74"/>
      <c r="W4" s="74"/>
    </row>
    <row r="5" s="73" customFormat="1" ht="21" customHeight="1" spans="1:23">
      <c r="A5" s="74"/>
      <c r="B5" s="74"/>
      <c r="C5" s="74"/>
      <c r="D5" s="74"/>
      <c r="E5" s="74"/>
      <c r="F5" s="74"/>
      <c r="G5" s="74"/>
      <c r="H5" s="74" t="s">
        <v>149</v>
      </c>
      <c r="I5" s="74" t="s">
        <v>150</v>
      </c>
      <c r="J5" s="74" t="s">
        <v>36</v>
      </c>
      <c r="K5" s="74" t="s">
        <v>37</v>
      </c>
      <c r="L5" s="74"/>
      <c r="M5" s="74"/>
      <c r="N5" s="74" t="s">
        <v>148</v>
      </c>
      <c r="O5" s="74" t="s">
        <v>36</v>
      </c>
      <c r="P5" s="74" t="s">
        <v>37</v>
      </c>
      <c r="Q5" s="74" t="s">
        <v>38</v>
      </c>
      <c r="R5" s="74" t="s">
        <v>63</v>
      </c>
      <c r="S5" s="74" t="s">
        <v>41</v>
      </c>
      <c r="T5" s="74" t="s">
        <v>42</v>
      </c>
      <c r="U5" s="74" t="s">
        <v>43</v>
      </c>
      <c r="V5" s="74" t="s">
        <v>44</v>
      </c>
      <c r="W5" s="74" t="s">
        <v>45</v>
      </c>
    </row>
    <row r="6" s="73" customFormat="1" ht="18.75" customHeight="1" spans="1:23">
      <c r="A6" s="74"/>
      <c r="B6" s="74"/>
      <c r="C6" s="74"/>
      <c r="D6" s="74"/>
      <c r="E6" s="74"/>
      <c r="F6" s="74"/>
      <c r="G6" s="74"/>
      <c r="H6" s="74"/>
      <c r="I6" s="74" t="s">
        <v>151</v>
      </c>
      <c r="J6" s="74" t="s">
        <v>152</v>
      </c>
      <c r="K6" s="74" t="s">
        <v>153</v>
      </c>
      <c r="L6" s="74" t="s">
        <v>154</v>
      </c>
      <c r="M6" s="74" t="s">
        <v>155</v>
      </c>
      <c r="N6" s="74" t="s">
        <v>35</v>
      </c>
      <c r="O6" s="74" t="s">
        <v>36</v>
      </c>
      <c r="P6" s="74" t="s">
        <v>37</v>
      </c>
      <c r="Q6" s="74"/>
      <c r="R6" s="74" t="s">
        <v>34</v>
      </c>
      <c r="S6" s="74" t="s">
        <v>41</v>
      </c>
      <c r="T6" s="74" t="s">
        <v>42</v>
      </c>
      <c r="U6" s="74" t="s">
        <v>43</v>
      </c>
      <c r="V6" s="74" t="s">
        <v>44</v>
      </c>
      <c r="W6" s="74" t="s">
        <v>45</v>
      </c>
    </row>
    <row r="7" s="73" customFormat="1" ht="39" customHeight="1" spans="1:23">
      <c r="A7" s="74"/>
      <c r="B7" s="74"/>
      <c r="C7" s="74"/>
      <c r="D7" s="74"/>
      <c r="E7" s="74"/>
      <c r="F7" s="74"/>
      <c r="G7" s="74"/>
      <c r="H7" s="74"/>
      <c r="I7" s="74" t="s">
        <v>34</v>
      </c>
      <c r="J7" s="74"/>
      <c r="K7" s="74"/>
      <c r="L7" s="74"/>
      <c r="M7" s="74"/>
      <c r="N7" s="74"/>
      <c r="O7" s="74"/>
      <c r="P7" s="74"/>
      <c r="Q7" s="74"/>
      <c r="R7" s="74"/>
      <c r="S7" s="74"/>
      <c r="T7" s="74"/>
      <c r="U7" s="74"/>
      <c r="V7" s="74"/>
      <c r="W7" s="74"/>
    </row>
    <row r="8" ht="18.75" customHeight="1" spans="1:23">
      <c r="A8" s="75" t="s">
        <v>46</v>
      </c>
      <c r="B8" s="75">
        <v>2</v>
      </c>
      <c r="C8" s="75">
        <v>3</v>
      </c>
      <c r="D8" s="75">
        <v>4</v>
      </c>
      <c r="E8" s="75">
        <v>5</v>
      </c>
      <c r="F8" s="75">
        <v>6</v>
      </c>
      <c r="G8" s="75">
        <v>7</v>
      </c>
      <c r="H8" s="75">
        <v>8</v>
      </c>
      <c r="I8" s="75">
        <v>9</v>
      </c>
      <c r="J8" s="75">
        <v>10</v>
      </c>
      <c r="K8" s="75">
        <v>11</v>
      </c>
      <c r="L8" s="75">
        <v>12</v>
      </c>
      <c r="M8" s="75">
        <v>13</v>
      </c>
      <c r="N8" s="75">
        <v>14</v>
      </c>
      <c r="O8" s="75">
        <v>15</v>
      </c>
      <c r="P8" s="75">
        <v>16</v>
      </c>
      <c r="Q8" s="75">
        <v>17</v>
      </c>
      <c r="R8" s="75">
        <v>18</v>
      </c>
      <c r="S8" s="75">
        <v>19</v>
      </c>
      <c r="T8" s="75">
        <v>20</v>
      </c>
      <c r="U8" s="75">
        <v>21</v>
      </c>
      <c r="V8" s="75">
        <v>22</v>
      </c>
      <c r="W8" s="75">
        <v>23</v>
      </c>
    </row>
    <row r="9" ht="18.75" customHeight="1" spans="1:23">
      <c r="A9" s="8" t="s">
        <v>56</v>
      </c>
      <c r="B9" s="8"/>
      <c r="C9" s="9"/>
      <c r="D9" s="8"/>
      <c r="E9" s="8"/>
      <c r="F9" s="8"/>
      <c r="G9" s="8"/>
      <c r="H9" s="17">
        <v>16196358.06</v>
      </c>
      <c r="I9" s="17">
        <v>16196358.06</v>
      </c>
      <c r="J9" s="17"/>
      <c r="K9" s="17"/>
      <c r="L9" s="17">
        <v>16196358.06</v>
      </c>
      <c r="M9" s="17"/>
      <c r="N9" s="17"/>
      <c r="O9" s="17"/>
      <c r="P9" s="17"/>
      <c r="Q9" s="17"/>
      <c r="R9" s="17"/>
      <c r="S9" s="17"/>
      <c r="T9" s="17"/>
      <c r="U9" s="17"/>
      <c r="V9" s="17"/>
      <c r="W9" s="17"/>
    </row>
    <row r="10" ht="18.75" customHeight="1" spans="1:23">
      <c r="A10" s="76" t="s">
        <v>56</v>
      </c>
      <c r="B10" s="8" t="s">
        <v>156</v>
      </c>
      <c r="C10" s="9" t="s">
        <v>157</v>
      </c>
      <c r="D10" s="8" t="s">
        <v>100</v>
      </c>
      <c r="E10" s="8" t="s">
        <v>101</v>
      </c>
      <c r="F10" s="8" t="s">
        <v>158</v>
      </c>
      <c r="G10" s="8" t="s">
        <v>159</v>
      </c>
      <c r="H10" s="17">
        <v>523188</v>
      </c>
      <c r="I10" s="17">
        <v>523188</v>
      </c>
      <c r="J10" s="17"/>
      <c r="K10" s="17"/>
      <c r="L10" s="17">
        <v>523188</v>
      </c>
      <c r="M10" s="17"/>
      <c r="N10" s="17"/>
      <c r="O10" s="17"/>
      <c r="P10" s="29"/>
      <c r="Q10" s="17"/>
      <c r="R10" s="17"/>
      <c r="S10" s="17"/>
      <c r="T10" s="17"/>
      <c r="U10" s="17"/>
      <c r="V10" s="17"/>
      <c r="W10" s="17"/>
    </row>
    <row r="11" ht="18.75" customHeight="1" spans="1:23">
      <c r="A11" s="76" t="s">
        <v>56</v>
      </c>
      <c r="B11" s="8" t="s">
        <v>156</v>
      </c>
      <c r="C11" s="9" t="s">
        <v>157</v>
      </c>
      <c r="D11" s="8" t="s">
        <v>100</v>
      </c>
      <c r="E11" s="8" t="s">
        <v>101</v>
      </c>
      <c r="F11" s="8" t="s">
        <v>160</v>
      </c>
      <c r="G11" s="8" t="s">
        <v>161</v>
      </c>
      <c r="H11" s="17">
        <v>209352</v>
      </c>
      <c r="I11" s="17">
        <v>209352</v>
      </c>
      <c r="J11" s="17"/>
      <c r="K11" s="17"/>
      <c r="L11" s="17">
        <v>209352</v>
      </c>
      <c r="M11" s="17"/>
      <c r="N11" s="17"/>
      <c r="O11" s="17"/>
      <c r="P11" s="29"/>
      <c r="Q11" s="17"/>
      <c r="R11" s="17"/>
      <c r="S11" s="17"/>
      <c r="T11" s="17"/>
      <c r="U11" s="17"/>
      <c r="V11" s="17"/>
      <c r="W11" s="17"/>
    </row>
    <row r="12" ht="18.75" customHeight="1" spans="1:23">
      <c r="A12" s="76" t="s">
        <v>56</v>
      </c>
      <c r="B12" s="8" t="s">
        <v>156</v>
      </c>
      <c r="C12" s="9" t="s">
        <v>157</v>
      </c>
      <c r="D12" s="8" t="s">
        <v>100</v>
      </c>
      <c r="E12" s="8" t="s">
        <v>101</v>
      </c>
      <c r="F12" s="8" t="s">
        <v>160</v>
      </c>
      <c r="G12" s="8" t="s">
        <v>161</v>
      </c>
      <c r="H12" s="17">
        <v>471840</v>
      </c>
      <c r="I12" s="17">
        <v>471840</v>
      </c>
      <c r="J12" s="17"/>
      <c r="K12" s="17"/>
      <c r="L12" s="17">
        <v>471840</v>
      </c>
      <c r="M12" s="17"/>
      <c r="N12" s="17"/>
      <c r="O12" s="17"/>
      <c r="P12" s="29"/>
      <c r="Q12" s="17"/>
      <c r="R12" s="17"/>
      <c r="S12" s="17"/>
      <c r="T12" s="17"/>
      <c r="U12" s="17"/>
      <c r="V12" s="17"/>
      <c r="W12" s="17"/>
    </row>
    <row r="13" ht="18.75" customHeight="1" spans="1:23">
      <c r="A13" s="76" t="s">
        <v>56</v>
      </c>
      <c r="B13" s="8" t="s">
        <v>156</v>
      </c>
      <c r="C13" s="9" t="s">
        <v>157</v>
      </c>
      <c r="D13" s="8" t="s">
        <v>100</v>
      </c>
      <c r="E13" s="8" t="s">
        <v>101</v>
      </c>
      <c r="F13" s="8" t="s">
        <v>162</v>
      </c>
      <c r="G13" s="8" t="s">
        <v>163</v>
      </c>
      <c r="H13" s="17">
        <v>43599</v>
      </c>
      <c r="I13" s="17">
        <v>43599</v>
      </c>
      <c r="J13" s="17"/>
      <c r="K13" s="17"/>
      <c r="L13" s="17">
        <v>43599</v>
      </c>
      <c r="M13" s="17"/>
      <c r="N13" s="17"/>
      <c r="O13" s="17"/>
      <c r="P13" s="29"/>
      <c r="Q13" s="17"/>
      <c r="R13" s="17"/>
      <c r="S13" s="17"/>
      <c r="T13" s="17"/>
      <c r="U13" s="17"/>
      <c r="V13" s="17"/>
      <c r="W13" s="17"/>
    </row>
    <row r="14" ht="18.75" customHeight="1" spans="1:23">
      <c r="A14" s="76" t="s">
        <v>56</v>
      </c>
      <c r="B14" s="8" t="s">
        <v>164</v>
      </c>
      <c r="C14" s="9" t="s">
        <v>165</v>
      </c>
      <c r="D14" s="8" t="s">
        <v>102</v>
      </c>
      <c r="E14" s="8" t="s">
        <v>103</v>
      </c>
      <c r="F14" s="8" t="s">
        <v>158</v>
      </c>
      <c r="G14" s="8" t="s">
        <v>159</v>
      </c>
      <c r="H14" s="17">
        <v>2445804</v>
      </c>
      <c r="I14" s="17">
        <v>2445804</v>
      </c>
      <c r="J14" s="17"/>
      <c r="K14" s="17"/>
      <c r="L14" s="17">
        <v>2445804</v>
      </c>
      <c r="M14" s="17"/>
      <c r="N14" s="17"/>
      <c r="O14" s="17"/>
      <c r="P14" s="29"/>
      <c r="Q14" s="17"/>
      <c r="R14" s="17"/>
      <c r="S14" s="17"/>
      <c r="T14" s="17"/>
      <c r="U14" s="17"/>
      <c r="V14" s="17"/>
      <c r="W14" s="17"/>
    </row>
    <row r="15" ht="18.75" customHeight="1" spans="1:23">
      <c r="A15" s="76" t="s">
        <v>56</v>
      </c>
      <c r="B15" s="8" t="s">
        <v>164</v>
      </c>
      <c r="C15" s="9" t="s">
        <v>165</v>
      </c>
      <c r="D15" s="8" t="s">
        <v>102</v>
      </c>
      <c r="E15" s="8" t="s">
        <v>103</v>
      </c>
      <c r="F15" s="8" t="s">
        <v>160</v>
      </c>
      <c r="G15" s="8" t="s">
        <v>161</v>
      </c>
      <c r="H15" s="17">
        <v>412764</v>
      </c>
      <c r="I15" s="17">
        <v>412764</v>
      </c>
      <c r="J15" s="17"/>
      <c r="K15" s="17"/>
      <c r="L15" s="17">
        <v>412764</v>
      </c>
      <c r="M15" s="17"/>
      <c r="N15" s="17"/>
      <c r="O15" s="17"/>
      <c r="P15" s="29"/>
      <c r="Q15" s="17"/>
      <c r="R15" s="17"/>
      <c r="S15" s="17"/>
      <c r="T15" s="17"/>
      <c r="U15" s="17"/>
      <c r="V15" s="17"/>
      <c r="W15" s="17"/>
    </row>
    <row r="16" ht="18.75" customHeight="1" spans="1:23">
      <c r="A16" s="76" t="s">
        <v>56</v>
      </c>
      <c r="B16" s="8" t="s">
        <v>164</v>
      </c>
      <c r="C16" s="9" t="s">
        <v>165</v>
      </c>
      <c r="D16" s="8" t="s">
        <v>102</v>
      </c>
      <c r="E16" s="8" t="s">
        <v>103</v>
      </c>
      <c r="F16" s="8" t="s">
        <v>166</v>
      </c>
      <c r="G16" s="8" t="s">
        <v>167</v>
      </c>
      <c r="H16" s="17">
        <v>1684800</v>
      </c>
      <c r="I16" s="17">
        <v>1684800</v>
      </c>
      <c r="J16" s="17"/>
      <c r="K16" s="17"/>
      <c r="L16" s="17">
        <v>1684800</v>
      </c>
      <c r="M16" s="17"/>
      <c r="N16" s="17"/>
      <c r="O16" s="17"/>
      <c r="P16" s="29"/>
      <c r="Q16" s="17"/>
      <c r="R16" s="17"/>
      <c r="S16" s="17"/>
      <c r="T16" s="17"/>
      <c r="U16" s="17"/>
      <c r="V16" s="17"/>
      <c r="W16" s="17"/>
    </row>
    <row r="17" ht="18.75" customHeight="1" spans="1:23">
      <c r="A17" s="76" t="s">
        <v>56</v>
      </c>
      <c r="B17" s="8" t="s">
        <v>164</v>
      </c>
      <c r="C17" s="9" t="s">
        <v>165</v>
      </c>
      <c r="D17" s="8" t="s">
        <v>102</v>
      </c>
      <c r="E17" s="8" t="s">
        <v>103</v>
      </c>
      <c r="F17" s="8" t="s">
        <v>166</v>
      </c>
      <c r="G17" s="8" t="s">
        <v>167</v>
      </c>
      <c r="H17" s="17">
        <v>888540</v>
      </c>
      <c r="I17" s="17">
        <v>888540</v>
      </c>
      <c r="J17" s="17"/>
      <c r="K17" s="17"/>
      <c r="L17" s="17">
        <v>888540</v>
      </c>
      <c r="M17" s="17"/>
      <c r="N17" s="17"/>
      <c r="O17" s="17"/>
      <c r="P17" s="29"/>
      <c r="Q17" s="17"/>
      <c r="R17" s="17"/>
      <c r="S17" s="17"/>
      <c r="T17" s="17"/>
      <c r="U17" s="17"/>
      <c r="V17" s="17"/>
      <c r="W17" s="17"/>
    </row>
    <row r="18" ht="18.75" customHeight="1" spans="1:23">
      <c r="A18" s="76" t="s">
        <v>56</v>
      </c>
      <c r="B18" s="8" t="s">
        <v>168</v>
      </c>
      <c r="C18" s="9" t="s">
        <v>169</v>
      </c>
      <c r="D18" s="8" t="s">
        <v>80</v>
      </c>
      <c r="E18" s="8" t="s">
        <v>81</v>
      </c>
      <c r="F18" s="8" t="s">
        <v>170</v>
      </c>
      <c r="G18" s="8" t="s">
        <v>171</v>
      </c>
      <c r="H18" s="17">
        <v>850354.08</v>
      </c>
      <c r="I18" s="17">
        <v>850354.08</v>
      </c>
      <c r="J18" s="17"/>
      <c r="K18" s="17"/>
      <c r="L18" s="17">
        <v>850354.08</v>
      </c>
      <c r="M18" s="17"/>
      <c r="N18" s="17"/>
      <c r="O18" s="17"/>
      <c r="P18" s="29"/>
      <c r="Q18" s="17"/>
      <c r="R18" s="17"/>
      <c r="S18" s="17"/>
      <c r="T18" s="17"/>
      <c r="U18" s="17"/>
      <c r="V18" s="17"/>
      <c r="W18" s="17"/>
    </row>
    <row r="19" ht="18.75" customHeight="1" spans="1:23">
      <c r="A19" s="76" t="s">
        <v>56</v>
      </c>
      <c r="B19" s="8" t="s">
        <v>168</v>
      </c>
      <c r="C19" s="9" t="s">
        <v>169</v>
      </c>
      <c r="D19" s="8" t="s">
        <v>80</v>
      </c>
      <c r="E19" s="8" t="s">
        <v>81</v>
      </c>
      <c r="F19" s="8" t="s">
        <v>170</v>
      </c>
      <c r="G19" s="8" t="s">
        <v>171</v>
      </c>
      <c r="H19" s="17">
        <v>199017.44</v>
      </c>
      <c r="I19" s="17">
        <v>199017.44</v>
      </c>
      <c r="J19" s="17"/>
      <c r="K19" s="17"/>
      <c r="L19" s="17">
        <v>199017.44</v>
      </c>
      <c r="M19" s="17"/>
      <c r="N19" s="17"/>
      <c r="O19" s="17"/>
      <c r="P19" s="29"/>
      <c r="Q19" s="17"/>
      <c r="R19" s="17"/>
      <c r="S19" s="17"/>
      <c r="T19" s="17"/>
      <c r="U19" s="17"/>
      <c r="V19" s="17"/>
      <c r="W19" s="17"/>
    </row>
    <row r="20" ht="18.75" customHeight="1" spans="1:23">
      <c r="A20" s="76" t="s">
        <v>56</v>
      </c>
      <c r="B20" s="8" t="s">
        <v>168</v>
      </c>
      <c r="C20" s="9" t="s">
        <v>169</v>
      </c>
      <c r="D20" s="8" t="s">
        <v>90</v>
      </c>
      <c r="E20" s="8" t="s">
        <v>91</v>
      </c>
      <c r="F20" s="8" t="s">
        <v>172</v>
      </c>
      <c r="G20" s="8" t="s">
        <v>173</v>
      </c>
      <c r="H20" s="17">
        <v>103240.3</v>
      </c>
      <c r="I20" s="17">
        <v>103240.3</v>
      </c>
      <c r="J20" s="17"/>
      <c r="K20" s="17"/>
      <c r="L20" s="17">
        <v>103240.3</v>
      </c>
      <c r="M20" s="17"/>
      <c r="N20" s="17"/>
      <c r="O20" s="17"/>
      <c r="P20" s="29"/>
      <c r="Q20" s="17"/>
      <c r="R20" s="17"/>
      <c r="S20" s="17"/>
      <c r="T20" s="17"/>
      <c r="U20" s="17"/>
      <c r="V20" s="17"/>
      <c r="W20" s="17"/>
    </row>
    <row r="21" ht="18.75" customHeight="1" spans="1:23">
      <c r="A21" s="76" t="s">
        <v>56</v>
      </c>
      <c r="B21" s="8" t="s">
        <v>168</v>
      </c>
      <c r="C21" s="9" t="s">
        <v>169</v>
      </c>
      <c r="D21" s="8" t="s">
        <v>92</v>
      </c>
      <c r="E21" s="8" t="s">
        <v>93</v>
      </c>
      <c r="F21" s="8" t="s">
        <v>172</v>
      </c>
      <c r="G21" s="8" t="s">
        <v>173</v>
      </c>
      <c r="H21" s="17">
        <v>441121.18</v>
      </c>
      <c r="I21" s="17">
        <v>441121.18</v>
      </c>
      <c r="J21" s="17"/>
      <c r="K21" s="17"/>
      <c r="L21" s="17">
        <v>441121.18</v>
      </c>
      <c r="M21" s="17"/>
      <c r="N21" s="17"/>
      <c r="O21" s="17"/>
      <c r="P21" s="29"/>
      <c r="Q21" s="17"/>
      <c r="R21" s="17"/>
      <c r="S21" s="17"/>
      <c r="T21" s="17"/>
      <c r="U21" s="17"/>
      <c r="V21" s="17"/>
      <c r="W21" s="17"/>
    </row>
    <row r="22" ht="18.75" customHeight="1" spans="1:23">
      <c r="A22" s="76" t="s">
        <v>56</v>
      </c>
      <c r="B22" s="8" t="s">
        <v>168</v>
      </c>
      <c r="C22" s="9" t="s">
        <v>169</v>
      </c>
      <c r="D22" s="8" t="s">
        <v>94</v>
      </c>
      <c r="E22" s="8" t="s">
        <v>95</v>
      </c>
      <c r="F22" s="8" t="s">
        <v>174</v>
      </c>
      <c r="G22" s="8" t="s">
        <v>175</v>
      </c>
      <c r="H22" s="17">
        <v>21258.85</v>
      </c>
      <c r="I22" s="17">
        <v>21258.85</v>
      </c>
      <c r="J22" s="17"/>
      <c r="K22" s="17"/>
      <c r="L22" s="17">
        <v>21258.85</v>
      </c>
      <c r="M22" s="17"/>
      <c r="N22" s="17"/>
      <c r="O22" s="17"/>
      <c r="P22" s="29"/>
      <c r="Q22" s="17"/>
      <c r="R22" s="17"/>
      <c r="S22" s="17"/>
      <c r="T22" s="17"/>
      <c r="U22" s="17"/>
      <c r="V22" s="17"/>
      <c r="W22" s="17"/>
    </row>
    <row r="23" ht="18.75" customHeight="1" spans="1:23">
      <c r="A23" s="76" t="s">
        <v>56</v>
      </c>
      <c r="B23" s="8" t="s">
        <v>168</v>
      </c>
      <c r="C23" s="9" t="s">
        <v>169</v>
      </c>
      <c r="D23" s="8" t="s">
        <v>94</v>
      </c>
      <c r="E23" s="8" t="s">
        <v>95</v>
      </c>
      <c r="F23" s="8" t="s">
        <v>174</v>
      </c>
      <c r="G23" s="8" t="s">
        <v>175</v>
      </c>
      <c r="H23" s="17">
        <v>35300</v>
      </c>
      <c r="I23" s="17">
        <v>35300</v>
      </c>
      <c r="J23" s="17"/>
      <c r="K23" s="17"/>
      <c r="L23" s="17">
        <v>35300</v>
      </c>
      <c r="M23" s="17"/>
      <c r="N23" s="17"/>
      <c r="O23" s="17"/>
      <c r="P23" s="29"/>
      <c r="Q23" s="17"/>
      <c r="R23" s="17"/>
      <c r="S23" s="17"/>
      <c r="T23" s="17"/>
      <c r="U23" s="17"/>
      <c r="V23" s="17"/>
      <c r="W23" s="17"/>
    </row>
    <row r="24" ht="18.75" customHeight="1" spans="1:23">
      <c r="A24" s="76" t="s">
        <v>56</v>
      </c>
      <c r="B24" s="8" t="s">
        <v>168</v>
      </c>
      <c r="C24" s="9" t="s">
        <v>169</v>
      </c>
      <c r="D24" s="8" t="s">
        <v>94</v>
      </c>
      <c r="E24" s="8" t="s">
        <v>95</v>
      </c>
      <c r="F24" s="8" t="s">
        <v>174</v>
      </c>
      <c r="G24" s="8" t="s">
        <v>175</v>
      </c>
      <c r="H24" s="17">
        <v>11649</v>
      </c>
      <c r="I24" s="17">
        <v>11649</v>
      </c>
      <c r="J24" s="17"/>
      <c r="K24" s="17"/>
      <c r="L24" s="17">
        <v>11649</v>
      </c>
      <c r="M24" s="17"/>
      <c r="N24" s="17"/>
      <c r="O24" s="17"/>
      <c r="P24" s="29"/>
      <c r="Q24" s="17"/>
      <c r="R24" s="17"/>
      <c r="S24" s="17"/>
      <c r="T24" s="17"/>
      <c r="U24" s="17"/>
      <c r="V24" s="17"/>
      <c r="W24" s="17"/>
    </row>
    <row r="25" ht="18.75" customHeight="1" spans="1:23">
      <c r="A25" s="76" t="s">
        <v>56</v>
      </c>
      <c r="B25" s="8" t="s">
        <v>168</v>
      </c>
      <c r="C25" s="9" t="s">
        <v>169</v>
      </c>
      <c r="D25" s="8" t="s">
        <v>94</v>
      </c>
      <c r="E25" s="8" t="s">
        <v>95</v>
      </c>
      <c r="F25" s="8" t="s">
        <v>174</v>
      </c>
      <c r="G25" s="8" t="s">
        <v>175</v>
      </c>
      <c r="H25" s="17">
        <v>4975.44</v>
      </c>
      <c r="I25" s="17">
        <v>4975.44</v>
      </c>
      <c r="J25" s="17"/>
      <c r="K25" s="17"/>
      <c r="L25" s="17">
        <v>4975.44</v>
      </c>
      <c r="M25" s="17"/>
      <c r="N25" s="17"/>
      <c r="O25" s="17"/>
      <c r="P25" s="29"/>
      <c r="Q25" s="17"/>
      <c r="R25" s="17"/>
      <c r="S25" s="17"/>
      <c r="T25" s="17"/>
      <c r="U25" s="17"/>
      <c r="V25" s="17"/>
      <c r="W25" s="17"/>
    </row>
    <row r="26" ht="18.75" customHeight="1" spans="1:23">
      <c r="A26" s="76" t="s">
        <v>56</v>
      </c>
      <c r="B26" s="8" t="s">
        <v>168</v>
      </c>
      <c r="C26" s="9" t="s">
        <v>169</v>
      </c>
      <c r="D26" s="8" t="s">
        <v>100</v>
      </c>
      <c r="E26" s="8" t="s">
        <v>101</v>
      </c>
      <c r="F26" s="8" t="s">
        <v>174</v>
      </c>
      <c r="G26" s="8" t="s">
        <v>175</v>
      </c>
      <c r="H26" s="17">
        <v>2290.81</v>
      </c>
      <c r="I26" s="17">
        <v>2290.81</v>
      </c>
      <c r="J26" s="17"/>
      <c r="K26" s="17"/>
      <c r="L26" s="17">
        <v>2290.81</v>
      </c>
      <c r="M26" s="17"/>
      <c r="N26" s="17"/>
      <c r="O26" s="17"/>
      <c r="P26" s="29"/>
      <c r="Q26" s="17"/>
      <c r="R26" s="17"/>
      <c r="S26" s="17"/>
      <c r="T26" s="17"/>
      <c r="U26" s="17"/>
      <c r="V26" s="17"/>
      <c r="W26" s="17"/>
    </row>
    <row r="27" ht="18.75" customHeight="1" spans="1:23">
      <c r="A27" s="76" t="s">
        <v>56</v>
      </c>
      <c r="B27" s="8" t="s">
        <v>168</v>
      </c>
      <c r="C27" s="9" t="s">
        <v>169</v>
      </c>
      <c r="D27" s="8" t="s">
        <v>102</v>
      </c>
      <c r="E27" s="8" t="s">
        <v>103</v>
      </c>
      <c r="F27" s="8" t="s">
        <v>174</v>
      </c>
      <c r="G27" s="8" t="s">
        <v>175</v>
      </c>
      <c r="H27" s="17">
        <v>37202.99</v>
      </c>
      <c r="I27" s="17">
        <v>37202.99</v>
      </c>
      <c r="J27" s="17"/>
      <c r="K27" s="17"/>
      <c r="L27" s="17">
        <v>37202.99</v>
      </c>
      <c r="M27" s="17"/>
      <c r="N27" s="17"/>
      <c r="O27" s="17"/>
      <c r="P27" s="29"/>
      <c r="Q27" s="17"/>
      <c r="R27" s="17"/>
      <c r="S27" s="17"/>
      <c r="T27" s="17"/>
      <c r="U27" s="17"/>
      <c r="V27" s="17"/>
      <c r="W27" s="17"/>
    </row>
    <row r="28" ht="18.75" customHeight="1" spans="1:23">
      <c r="A28" s="76" t="s">
        <v>56</v>
      </c>
      <c r="B28" s="8" t="s">
        <v>176</v>
      </c>
      <c r="C28" s="9" t="s">
        <v>111</v>
      </c>
      <c r="D28" s="8" t="s">
        <v>110</v>
      </c>
      <c r="E28" s="8" t="s">
        <v>111</v>
      </c>
      <c r="F28" s="8" t="s">
        <v>177</v>
      </c>
      <c r="G28" s="8" t="s">
        <v>111</v>
      </c>
      <c r="H28" s="17">
        <v>174624</v>
      </c>
      <c r="I28" s="17">
        <v>174624</v>
      </c>
      <c r="J28" s="17"/>
      <c r="K28" s="17"/>
      <c r="L28" s="17">
        <v>174624</v>
      </c>
      <c r="M28" s="17"/>
      <c r="N28" s="17"/>
      <c r="O28" s="17"/>
      <c r="P28" s="29"/>
      <c r="Q28" s="17"/>
      <c r="R28" s="17"/>
      <c r="S28" s="17"/>
      <c r="T28" s="17"/>
      <c r="U28" s="17"/>
      <c r="V28" s="17"/>
      <c r="W28" s="17"/>
    </row>
    <row r="29" ht="18.75" customHeight="1" spans="1:23">
      <c r="A29" s="76" t="s">
        <v>56</v>
      </c>
      <c r="B29" s="8" t="s">
        <v>176</v>
      </c>
      <c r="C29" s="9" t="s">
        <v>111</v>
      </c>
      <c r="D29" s="8" t="s">
        <v>110</v>
      </c>
      <c r="E29" s="8" t="s">
        <v>111</v>
      </c>
      <c r="F29" s="8" t="s">
        <v>177</v>
      </c>
      <c r="G29" s="8" t="s">
        <v>111</v>
      </c>
      <c r="H29" s="17">
        <v>755748</v>
      </c>
      <c r="I29" s="17">
        <v>755748</v>
      </c>
      <c r="J29" s="17"/>
      <c r="K29" s="17"/>
      <c r="L29" s="17">
        <v>755748</v>
      </c>
      <c r="M29" s="17"/>
      <c r="N29" s="17"/>
      <c r="O29" s="17"/>
      <c r="P29" s="29"/>
      <c r="Q29" s="17"/>
      <c r="R29" s="17"/>
      <c r="S29" s="17"/>
      <c r="T29" s="17"/>
      <c r="U29" s="17"/>
      <c r="V29" s="17"/>
      <c r="W29" s="17"/>
    </row>
    <row r="30" ht="18.75" customHeight="1" spans="1:23">
      <c r="A30" s="76" t="s">
        <v>56</v>
      </c>
      <c r="B30" s="8" t="s">
        <v>178</v>
      </c>
      <c r="C30" s="9" t="s">
        <v>179</v>
      </c>
      <c r="D30" s="8" t="s">
        <v>76</v>
      </c>
      <c r="E30" s="8" t="s">
        <v>77</v>
      </c>
      <c r="F30" s="8" t="s">
        <v>180</v>
      </c>
      <c r="G30" s="8" t="s">
        <v>181</v>
      </c>
      <c r="H30" s="17">
        <v>316800</v>
      </c>
      <c r="I30" s="17">
        <v>316800</v>
      </c>
      <c r="J30" s="17"/>
      <c r="K30" s="17"/>
      <c r="L30" s="17">
        <v>316800</v>
      </c>
      <c r="M30" s="17"/>
      <c r="N30" s="17"/>
      <c r="O30" s="17"/>
      <c r="P30" s="29"/>
      <c r="Q30" s="17"/>
      <c r="R30" s="17"/>
      <c r="S30" s="17"/>
      <c r="T30" s="17"/>
      <c r="U30" s="17"/>
      <c r="V30" s="17"/>
      <c r="W30" s="17"/>
    </row>
    <row r="31" ht="18.75" customHeight="1" spans="1:23">
      <c r="A31" s="76" t="s">
        <v>56</v>
      </c>
      <c r="B31" s="8" t="s">
        <v>178</v>
      </c>
      <c r="C31" s="9" t="s">
        <v>179</v>
      </c>
      <c r="D31" s="8" t="s">
        <v>78</v>
      </c>
      <c r="E31" s="8" t="s">
        <v>79</v>
      </c>
      <c r="F31" s="8" t="s">
        <v>180</v>
      </c>
      <c r="G31" s="8" t="s">
        <v>181</v>
      </c>
      <c r="H31" s="17">
        <v>662400</v>
      </c>
      <c r="I31" s="17">
        <v>662400</v>
      </c>
      <c r="J31" s="17"/>
      <c r="K31" s="17"/>
      <c r="L31" s="17">
        <v>662400</v>
      </c>
      <c r="M31" s="17"/>
      <c r="N31" s="17"/>
      <c r="O31" s="17"/>
      <c r="P31" s="29"/>
      <c r="Q31" s="17"/>
      <c r="R31" s="17"/>
      <c r="S31" s="17"/>
      <c r="T31" s="17"/>
      <c r="U31" s="17"/>
      <c r="V31" s="17"/>
      <c r="W31" s="17"/>
    </row>
    <row r="32" ht="18.75" customHeight="1" spans="1:23">
      <c r="A32" s="76" t="s">
        <v>56</v>
      </c>
      <c r="B32" s="8" t="s">
        <v>182</v>
      </c>
      <c r="C32" s="9" t="s">
        <v>183</v>
      </c>
      <c r="D32" s="8" t="s">
        <v>100</v>
      </c>
      <c r="E32" s="8" t="s">
        <v>101</v>
      </c>
      <c r="F32" s="8" t="s">
        <v>184</v>
      </c>
      <c r="G32" s="8" t="s">
        <v>185</v>
      </c>
      <c r="H32" s="17">
        <v>50000</v>
      </c>
      <c r="I32" s="17">
        <v>50000</v>
      </c>
      <c r="J32" s="17"/>
      <c r="K32" s="17"/>
      <c r="L32" s="17">
        <v>50000</v>
      </c>
      <c r="M32" s="17"/>
      <c r="N32" s="17"/>
      <c r="O32" s="17"/>
      <c r="P32" s="29"/>
      <c r="Q32" s="17"/>
      <c r="R32" s="17"/>
      <c r="S32" s="17"/>
      <c r="T32" s="17"/>
      <c r="U32" s="17"/>
      <c r="V32" s="17"/>
      <c r="W32" s="17"/>
    </row>
    <row r="33" ht="18.75" customHeight="1" spans="1:23">
      <c r="A33" s="76" t="s">
        <v>56</v>
      </c>
      <c r="B33" s="8" t="s">
        <v>186</v>
      </c>
      <c r="C33" s="9" t="s">
        <v>187</v>
      </c>
      <c r="D33" s="8" t="s">
        <v>100</v>
      </c>
      <c r="E33" s="8" t="s">
        <v>101</v>
      </c>
      <c r="F33" s="8" t="s">
        <v>188</v>
      </c>
      <c r="G33" s="8" t="s">
        <v>189</v>
      </c>
      <c r="H33" s="17">
        <v>95400</v>
      </c>
      <c r="I33" s="17">
        <v>95400</v>
      </c>
      <c r="J33" s="17"/>
      <c r="K33" s="17"/>
      <c r="L33" s="17">
        <v>95400</v>
      </c>
      <c r="M33" s="17"/>
      <c r="N33" s="17"/>
      <c r="O33" s="17"/>
      <c r="P33" s="29"/>
      <c r="Q33" s="17"/>
      <c r="R33" s="17"/>
      <c r="S33" s="17"/>
      <c r="T33" s="17"/>
      <c r="U33" s="17"/>
      <c r="V33" s="17"/>
      <c r="W33" s="17"/>
    </row>
    <row r="34" ht="18.75" customHeight="1" spans="1:23">
      <c r="A34" s="76" t="s">
        <v>56</v>
      </c>
      <c r="B34" s="8" t="s">
        <v>190</v>
      </c>
      <c r="C34" s="9" t="s">
        <v>191</v>
      </c>
      <c r="D34" s="8" t="s">
        <v>100</v>
      </c>
      <c r="E34" s="8" t="s">
        <v>101</v>
      </c>
      <c r="F34" s="8" t="s">
        <v>192</v>
      </c>
      <c r="G34" s="8" t="s">
        <v>191</v>
      </c>
      <c r="H34" s="17">
        <v>8800</v>
      </c>
      <c r="I34" s="17">
        <v>8800</v>
      </c>
      <c r="J34" s="17"/>
      <c r="K34" s="17"/>
      <c r="L34" s="17">
        <v>8800</v>
      </c>
      <c r="M34" s="17"/>
      <c r="N34" s="17"/>
      <c r="O34" s="17"/>
      <c r="P34" s="29"/>
      <c r="Q34" s="17"/>
      <c r="R34" s="17"/>
      <c r="S34" s="17"/>
      <c r="T34" s="17"/>
      <c r="U34" s="17"/>
      <c r="V34" s="17"/>
      <c r="W34" s="17"/>
    </row>
    <row r="35" ht="18.75" customHeight="1" spans="1:23">
      <c r="A35" s="76" t="s">
        <v>56</v>
      </c>
      <c r="B35" s="8" t="s">
        <v>190</v>
      </c>
      <c r="C35" s="9" t="s">
        <v>191</v>
      </c>
      <c r="D35" s="8" t="s">
        <v>102</v>
      </c>
      <c r="E35" s="8" t="s">
        <v>103</v>
      </c>
      <c r="F35" s="8" t="s">
        <v>192</v>
      </c>
      <c r="G35" s="8" t="s">
        <v>191</v>
      </c>
      <c r="H35" s="17">
        <v>43200</v>
      </c>
      <c r="I35" s="17">
        <v>43200</v>
      </c>
      <c r="J35" s="17"/>
      <c r="K35" s="17"/>
      <c r="L35" s="17">
        <v>43200</v>
      </c>
      <c r="M35" s="17"/>
      <c r="N35" s="17"/>
      <c r="O35" s="17"/>
      <c r="P35" s="29"/>
      <c r="Q35" s="17"/>
      <c r="R35" s="17"/>
      <c r="S35" s="17"/>
      <c r="T35" s="17"/>
      <c r="U35" s="17"/>
      <c r="V35" s="17"/>
      <c r="W35" s="17"/>
    </row>
    <row r="36" ht="18.75" customHeight="1" spans="1:23">
      <c r="A36" s="76" t="s">
        <v>56</v>
      </c>
      <c r="B36" s="8" t="s">
        <v>193</v>
      </c>
      <c r="C36" s="9" t="s">
        <v>194</v>
      </c>
      <c r="D36" s="8" t="s">
        <v>76</v>
      </c>
      <c r="E36" s="8" t="s">
        <v>77</v>
      </c>
      <c r="F36" s="8" t="s">
        <v>195</v>
      </c>
      <c r="G36" s="8" t="s">
        <v>196</v>
      </c>
      <c r="H36" s="17">
        <v>13200</v>
      </c>
      <c r="I36" s="17">
        <v>13200</v>
      </c>
      <c r="J36" s="17"/>
      <c r="K36" s="17"/>
      <c r="L36" s="17">
        <v>13200</v>
      </c>
      <c r="M36" s="17"/>
      <c r="N36" s="17"/>
      <c r="O36" s="17"/>
      <c r="P36" s="29"/>
      <c r="Q36" s="17"/>
      <c r="R36" s="17"/>
      <c r="S36" s="17"/>
      <c r="T36" s="17"/>
      <c r="U36" s="17"/>
      <c r="V36" s="17"/>
      <c r="W36" s="17"/>
    </row>
    <row r="37" ht="18.75" customHeight="1" spans="1:23">
      <c r="A37" s="76" t="s">
        <v>56</v>
      </c>
      <c r="B37" s="8" t="s">
        <v>193</v>
      </c>
      <c r="C37" s="9" t="s">
        <v>194</v>
      </c>
      <c r="D37" s="8" t="s">
        <v>78</v>
      </c>
      <c r="E37" s="8" t="s">
        <v>79</v>
      </c>
      <c r="F37" s="8" t="s">
        <v>195</v>
      </c>
      <c r="G37" s="8" t="s">
        <v>196</v>
      </c>
      <c r="H37" s="17">
        <v>27600</v>
      </c>
      <c r="I37" s="17">
        <v>27600</v>
      </c>
      <c r="J37" s="17"/>
      <c r="K37" s="17"/>
      <c r="L37" s="17">
        <v>27600</v>
      </c>
      <c r="M37" s="17"/>
      <c r="N37" s="17"/>
      <c r="O37" s="17"/>
      <c r="P37" s="29"/>
      <c r="Q37" s="17"/>
      <c r="R37" s="17"/>
      <c r="S37" s="17"/>
      <c r="T37" s="17"/>
      <c r="U37" s="17"/>
      <c r="V37" s="17"/>
      <c r="W37" s="17"/>
    </row>
    <row r="38" ht="18.75" customHeight="1" spans="1:23">
      <c r="A38" s="76" t="s">
        <v>56</v>
      </c>
      <c r="B38" s="8" t="s">
        <v>193</v>
      </c>
      <c r="C38" s="9" t="s">
        <v>194</v>
      </c>
      <c r="D38" s="8" t="s">
        <v>100</v>
      </c>
      <c r="E38" s="8" t="s">
        <v>101</v>
      </c>
      <c r="F38" s="8" t="s">
        <v>197</v>
      </c>
      <c r="G38" s="8" t="s">
        <v>198</v>
      </c>
      <c r="H38" s="17">
        <v>37000</v>
      </c>
      <c r="I38" s="17">
        <v>37000</v>
      </c>
      <c r="J38" s="17"/>
      <c r="K38" s="17"/>
      <c r="L38" s="17">
        <v>37000</v>
      </c>
      <c r="M38" s="17"/>
      <c r="N38" s="17"/>
      <c r="O38" s="17"/>
      <c r="P38" s="29"/>
      <c r="Q38" s="17"/>
      <c r="R38" s="17"/>
      <c r="S38" s="17"/>
      <c r="T38" s="17"/>
      <c r="U38" s="17"/>
      <c r="V38" s="17"/>
      <c r="W38" s="17"/>
    </row>
    <row r="39" ht="18.75" customHeight="1" spans="1:23">
      <c r="A39" s="76" t="s">
        <v>56</v>
      </c>
      <c r="B39" s="8" t="s">
        <v>193</v>
      </c>
      <c r="C39" s="9" t="s">
        <v>194</v>
      </c>
      <c r="D39" s="8" t="s">
        <v>100</v>
      </c>
      <c r="E39" s="8" t="s">
        <v>101</v>
      </c>
      <c r="F39" s="8" t="s">
        <v>199</v>
      </c>
      <c r="G39" s="8" t="s">
        <v>200</v>
      </c>
      <c r="H39" s="17">
        <v>1500</v>
      </c>
      <c r="I39" s="17">
        <v>1500</v>
      </c>
      <c r="J39" s="17"/>
      <c r="K39" s="17"/>
      <c r="L39" s="17">
        <v>1500</v>
      </c>
      <c r="M39" s="17"/>
      <c r="N39" s="17"/>
      <c r="O39" s="17"/>
      <c r="P39" s="29"/>
      <c r="Q39" s="17"/>
      <c r="R39" s="17"/>
      <c r="S39" s="17"/>
      <c r="T39" s="17"/>
      <c r="U39" s="17"/>
      <c r="V39" s="17"/>
      <c r="W39" s="17"/>
    </row>
    <row r="40" ht="18.75" customHeight="1" spans="1:23">
      <c r="A40" s="76" t="s">
        <v>56</v>
      </c>
      <c r="B40" s="8" t="s">
        <v>193</v>
      </c>
      <c r="C40" s="9" t="s">
        <v>194</v>
      </c>
      <c r="D40" s="8" t="s">
        <v>100</v>
      </c>
      <c r="E40" s="8" t="s">
        <v>101</v>
      </c>
      <c r="F40" s="8" t="s">
        <v>188</v>
      </c>
      <c r="G40" s="8" t="s">
        <v>189</v>
      </c>
      <c r="H40" s="17">
        <v>9540</v>
      </c>
      <c r="I40" s="17">
        <v>9540</v>
      </c>
      <c r="J40" s="17"/>
      <c r="K40" s="17"/>
      <c r="L40" s="17">
        <v>9540</v>
      </c>
      <c r="M40" s="17"/>
      <c r="N40" s="17"/>
      <c r="O40" s="17"/>
      <c r="P40" s="29"/>
      <c r="Q40" s="17"/>
      <c r="R40" s="17"/>
      <c r="S40" s="17"/>
      <c r="T40" s="17"/>
      <c r="U40" s="17"/>
      <c r="V40" s="17"/>
      <c r="W40" s="17"/>
    </row>
    <row r="41" ht="18.75" customHeight="1" spans="1:23">
      <c r="A41" s="76" t="s">
        <v>56</v>
      </c>
      <c r="B41" s="8" t="s">
        <v>193</v>
      </c>
      <c r="C41" s="9" t="s">
        <v>194</v>
      </c>
      <c r="D41" s="8" t="s">
        <v>102</v>
      </c>
      <c r="E41" s="8" t="s">
        <v>103</v>
      </c>
      <c r="F41" s="8" t="s">
        <v>197</v>
      </c>
      <c r="G41" s="8" t="s">
        <v>198</v>
      </c>
      <c r="H41" s="17">
        <v>100400</v>
      </c>
      <c r="I41" s="17">
        <v>100400</v>
      </c>
      <c r="J41" s="17"/>
      <c r="K41" s="17"/>
      <c r="L41" s="17">
        <v>100400</v>
      </c>
      <c r="M41" s="17"/>
      <c r="N41" s="17"/>
      <c r="O41" s="17"/>
      <c r="P41" s="29"/>
      <c r="Q41" s="17"/>
      <c r="R41" s="17"/>
      <c r="S41" s="17"/>
      <c r="T41" s="17"/>
      <c r="U41" s="17"/>
      <c r="V41" s="17"/>
      <c r="W41" s="17"/>
    </row>
    <row r="42" ht="18.75" customHeight="1" spans="1:23">
      <c r="A42" s="76" t="s">
        <v>56</v>
      </c>
      <c r="B42" s="8" t="s">
        <v>193</v>
      </c>
      <c r="C42" s="9" t="s">
        <v>194</v>
      </c>
      <c r="D42" s="8" t="s">
        <v>102</v>
      </c>
      <c r="E42" s="8" t="s">
        <v>103</v>
      </c>
      <c r="F42" s="8" t="s">
        <v>201</v>
      </c>
      <c r="G42" s="8" t="s">
        <v>202</v>
      </c>
      <c r="H42" s="17">
        <v>12000</v>
      </c>
      <c r="I42" s="17">
        <v>12000</v>
      </c>
      <c r="J42" s="17"/>
      <c r="K42" s="17"/>
      <c r="L42" s="17">
        <v>12000</v>
      </c>
      <c r="M42" s="17"/>
      <c r="N42" s="17"/>
      <c r="O42" s="17"/>
      <c r="P42" s="29"/>
      <c r="Q42" s="17"/>
      <c r="R42" s="17"/>
      <c r="S42" s="17"/>
      <c r="T42" s="17"/>
      <c r="U42" s="17"/>
      <c r="V42" s="17"/>
      <c r="W42" s="17"/>
    </row>
    <row r="43" ht="18.75" customHeight="1" spans="1:23">
      <c r="A43" s="76" t="s">
        <v>56</v>
      </c>
      <c r="B43" s="8" t="s">
        <v>193</v>
      </c>
      <c r="C43" s="9" t="s">
        <v>194</v>
      </c>
      <c r="D43" s="8" t="s">
        <v>102</v>
      </c>
      <c r="E43" s="8" t="s">
        <v>103</v>
      </c>
      <c r="F43" s="8" t="s">
        <v>199</v>
      </c>
      <c r="G43" s="8" t="s">
        <v>200</v>
      </c>
      <c r="H43" s="17">
        <v>18000</v>
      </c>
      <c r="I43" s="17">
        <v>18000</v>
      </c>
      <c r="J43" s="17"/>
      <c r="K43" s="17"/>
      <c r="L43" s="17">
        <v>18000</v>
      </c>
      <c r="M43" s="17"/>
      <c r="N43" s="17"/>
      <c r="O43" s="17"/>
      <c r="P43" s="29"/>
      <c r="Q43" s="17"/>
      <c r="R43" s="17"/>
      <c r="S43" s="17"/>
      <c r="T43" s="17"/>
      <c r="U43" s="17"/>
      <c r="V43" s="17"/>
      <c r="W43" s="17"/>
    </row>
    <row r="44" ht="18.75" customHeight="1" spans="1:23">
      <c r="A44" s="76" t="s">
        <v>56</v>
      </c>
      <c r="B44" s="8" t="s">
        <v>193</v>
      </c>
      <c r="C44" s="9" t="s">
        <v>194</v>
      </c>
      <c r="D44" s="8" t="s">
        <v>102</v>
      </c>
      <c r="E44" s="8" t="s">
        <v>103</v>
      </c>
      <c r="F44" s="8" t="s">
        <v>203</v>
      </c>
      <c r="G44" s="8" t="s">
        <v>204</v>
      </c>
      <c r="H44" s="17">
        <v>14800</v>
      </c>
      <c r="I44" s="17">
        <v>14800</v>
      </c>
      <c r="J44" s="17"/>
      <c r="K44" s="17"/>
      <c r="L44" s="17">
        <v>14800</v>
      </c>
      <c r="M44" s="17"/>
      <c r="N44" s="17"/>
      <c r="O44" s="17"/>
      <c r="P44" s="29"/>
      <c r="Q44" s="17"/>
      <c r="R44" s="17"/>
      <c r="S44" s="17"/>
      <c r="T44" s="17"/>
      <c r="U44" s="17"/>
      <c r="V44" s="17"/>
      <c r="W44" s="17"/>
    </row>
    <row r="45" ht="18.75" customHeight="1" spans="1:23">
      <c r="A45" s="76" t="s">
        <v>56</v>
      </c>
      <c r="B45" s="8" t="s">
        <v>193</v>
      </c>
      <c r="C45" s="9" t="s">
        <v>194</v>
      </c>
      <c r="D45" s="8" t="s">
        <v>102</v>
      </c>
      <c r="E45" s="8" t="s">
        <v>103</v>
      </c>
      <c r="F45" s="8" t="s">
        <v>205</v>
      </c>
      <c r="G45" s="8" t="s">
        <v>206</v>
      </c>
      <c r="H45" s="17">
        <v>6000</v>
      </c>
      <c r="I45" s="17">
        <v>6000</v>
      </c>
      <c r="J45" s="17"/>
      <c r="K45" s="17"/>
      <c r="L45" s="17">
        <v>6000</v>
      </c>
      <c r="M45" s="17"/>
      <c r="N45" s="17"/>
      <c r="O45" s="17"/>
      <c r="P45" s="29"/>
      <c r="Q45" s="17"/>
      <c r="R45" s="17"/>
      <c r="S45" s="17"/>
      <c r="T45" s="17"/>
      <c r="U45" s="17"/>
      <c r="V45" s="17"/>
      <c r="W45" s="17"/>
    </row>
    <row r="46" ht="18.75" customHeight="1" spans="1:23">
      <c r="A46" s="76" t="s">
        <v>56</v>
      </c>
      <c r="B46" s="8" t="s">
        <v>193</v>
      </c>
      <c r="C46" s="9" t="s">
        <v>194</v>
      </c>
      <c r="D46" s="8" t="s">
        <v>102</v>
      </c>
      <c r="E46" s="8" t="s">
        <v>103</v>
      </c>
      <c r="F46" s="8" t="s">
        <v>207</v>
      </c>
      <c r="G46" s="8" t="s">
        <v>208</v>
      </c>
      <c r="H46" s="17">
        <v>10000</v>
      </c>
      <c r="I46" s="17">
        <v>10000</v>
      </c>
      <c r="J46" s="17"/>
      <c r="K46" s="17"/>
      <c r="L46" s="17">
        <v>10000</v>
      </c>
      <c r="M46" s="17"/>
      <c r="N46" s="17"/>
      <c r="O46" s="17"/>
      <c r="P46" s="29"/>
      <c r="Q46" s="17"/>
      <c r="R46" s="17"/>
      <c r="S46" s="17"/>
      <c r="T46" s="17"/>
      <c r="U46" s="17"/>
      <c r="V46" s="17"/>
      <c r="W46" s="17"/>
    </row>
    <row r="47" ht="18.75" customHeight="1" spans="1:23">
      <c r="A47" s="76" t="s">
        <v>56</v>
      </c>
      <c r="B47" s="8" t="s">
        <v>193</v>
      </c>
      <c r="C47" s="9" t="s">
        <v>194</v>
      </c>
      <c r="D47" s="8" t="s">
        <v>102</v>
      </c>
      <c r="E47" s="8" t="s">
        <v>103</v>
      </c>
      <c r="F47" s="8" t="s">
        <v>209</v>
      </c>
      <c r="G47" s="8" t="s">
        <v>210</v>
      </c>
      <c r="H47" s="17">
        <v>7000</v>
      </c>
      <c r="I47" s="17">
        <v>7000</v>
      </c>
      <c r="J47" s="17"/>
      <c r="K47" s="17"/>
      <c r="L47" s="17">
        <v>7000</v>
      </c>
      <c r="M47" s="17"/>
      <c r="N47" s="17"/>
      <c r="O47" s="17"/>
      <c r="P47" s="29"/>
      <c r="Q47" s="17"/>
      <c r="R47" s="17"/>
      <c r="S47" s="17"/>
      <c r="T47" s="17"/>
      <c r="U47" s="17"/>
      <c r="V47" s="17"/>
      <c r="W47" s="17"/>
    </row>
    <row r="48" ht="18.75" customHeight="1" spans="1:23">
      <c r="A48" s="76" t="s">
        <v>56</v>
      </c>
      <c r="B48" s="8" t="s">
        <v>211</v>
      </c>
      <c r="C48" s="9" t="s">
        <v>135</v>
      </c>
      <c r="D48" s="8" t="s">
        <v>102</v>
      </c>
      <c r="E48" s="8" t="s">
        <v>103</v>
      </c>
      <c r="F48" s="8" t="s">
        <v>212</v>
      </c>
      <c r="G48" s="8" t="s">
        <v>135</v>
      </c>
      <c r="H48" s="17">
        <v>20800</v>
      </c>
      <c r="I48" s="17">
        <v>20800</v>
      </c>
      <c r="J48" s="17"/>
      <c r="K48" s="17"/>
      <c r="L48" s="17">
        <v>20800</v>
      </c>
      <c r="M48" s="17"/>
      <c r="N48" s="17"/>
      <c r="O48" s="17"/>
      <c r="P48" s="29"/>
      <c r="Q48" s="17"/>
      <c r="R48" s="17"/>
      <c r="S48" s="17"/>
      <c r="T48" s="17"/>
      <c r="U48" s="17"/>
      <c r="V48" s="17"/>
      <c r="W48" s="17"/>
    </row>
    <row r="49" ht="18.75" customHeight="1" spans="1:23">
      <c r="A49" s="76" t="s">
        <v>56</v>
      </c>
      <c r="B49" s="8" t="s">
        <v>213</v>
      </c>
      <c r="C49" s="9" t="s">
        <v>214</v>
      </c>
      <c r="D49" s="8" t="s">
        <v>100</v>
      </c>
      <c r="E49" s="8" t="s">
        <v>101</v>
      </c>
      <c r="F49" s="8" t="s">
        <v>174</v>
      </c>
      <c r="G49" s="8" t="s">
        <v>175</v>
      </c>
      <c r="H49" s="17">
        <v>20872.35</v>
      </c>
      <c r="I49" s="17">
        <v>20872.35</v>
      </c>
      <c r="J49" s="17"/>
      <c r="K49" s="17"/>
      <c r="L49" s="17">
        <v>20872.35</v>
      </c>
      <c r="M49" s="17"/>
      <c r="N49" s="17"/>
      <c r="O49" s="17"/>
      <c r="P49" s="29"/>
      <c r="Q49" s="17"/>
      <c r="R49" s="17"/>
      <c r="S49" s="17"/>
      <c r="T49" s="17"/>
      <c r="U49" s="17"/>
      <c r="V49" s="17"/>
      <c r="W49" s="17"/>
    </row>
    <row r="50" ht="18.75" customHeight="1" spans="1:23">
      <c r="A50" s="76" t="s">
        <v>56</v>
      </c>
      <c r="B50" s="8" t="s">
        <v>213</v>
      </c>
      <c r="C50" s="9" t="s">
        <v>214</v>
      </c>
      <c r="D50" s="8" t="s">
        <v>102</v>
      </c>
      <c r="E50" s="8" t="s">
        <v>103</v>
      </c>
      <c r="F50" s="8" t="s">
        <v>174</v>
      </c>
      <c r="G50" s="8" t="s">
        <v>175</v>
      </c>
      <c r="H50" s="17">
        <v>95086.62</v>
      </c>
      <c r="I50" s="17">
        <v>95086.62</v>
      </c>
      <c r="J50" s="17"/>
      <c r="K50" s="17"/>
      <c r="L50" s="17">
        <v>95086.62</v>
      </c>
      <c r="M50" s="17"/>
      <c r="N50" s="17"/>
      <c r="O50" s="17"/>
      <c r="P50" s="29"/>
      <c r="Q50" s="17"/>
      <c r="R50" s="17"/>
      <c r="S50" s="17"/>
      <c r="T50" s="17"/>
      <c r="U50" s="17"/>
      <c r="V50" s="17"/>
      <c r="W50" s="17"/>
    </row>
    <row r="51" ht="18.75" customHeight="1" spans="1:23">
      <c r="A51" s="76" t="s">
        <v>56</v>
      </c>
      <c r="B51" s="8" t="s">
        <v>215</v>
      </c>
      <c r="C51" s="9" t="s">
        <v>216</v>
      </c>
      <c r="D51" s="8" t="s">
        <v>76</v>
      </c>
      <c r="E51" s="8" t="s">
        <v>77</v>
      </c>
      <c r="F51" s="8" t="s">
        <v>217</v>
      </c>
      <c r="G51" s="8" t="s">
        <v>218</v>
      </c>
      <c r="H51" s="17">
        <v>171600</v>
      </c>
      <c r="I51" s="17">
        <v>171600</v>
      </c>
      <c r="J51" s="17"/>
      <c r="K51" s="17"/>
      <c r="L51" s="17">
        <v>171600</v>
      </c>
      <c r="M51" s="17"/>
      <c r="N51" s="17"/>
      <c r="O51" s="17"/>
      <c r="P51" s="29"/>
      <c r="Q51" s="17"/>
      <c r="R51" s="17"/>
      <c r="S51" s="17"/>
      <c r="T51" s="17"/>
      <c r="U51" s="17"/>
      <c r="V51" s="17"/>
      <c r="W51" s="17"/>
    </row>
    <row r="52" ht="18.75" customHeight="1" spans="1:23">
      <c r="A52" s="76" t="s">
        <v>56</v>
      </c>
      <c r="B52" s="8" t="s">
        <v>215</v>
      </c>
      <c r="C52" s="9" t="s">
        <v>216</v>
      </c>
      <c r="D52" s="8" t="s">
        <v>78</v>
      </c>
      <c r="E52" s="8" t="s">
        <v>79</v>
      </c>
      <c r="F52" s="8" t="s">
        <v>217</v>
      </c>
      <c r="G52" s="8" t="s">
        <v>218</v>
      </c>
      <c r="H52" s="17">
        <v>358800</v>
      </c>
      <c r="I52" s="17">
        <v>358800</v>
      </c>
      <c r="J52" s="17"/>
      <c r="K52" s="17"/>
      <c r="L52" s="17">
        <v>358800</v>
      </c>
      <c r="M52" s="17"/>
      <c r="N52" s="17"/>
      <c r="O52" s="17"/>
      <c r="P52" s="29"/>
      <c r="Q52" s="17"/>
      <c r="R52" s="17"/>
      <c r="S52" s="17"/>
      <c r="T52" s="17"/>
      <c r="U52" s="17"/>
      <c r="V52" s="17"/>
      <c r="W52" s="17"/>
    </row>
    <row r="53" ht="18.75" customHeight="1" spans="1:23">
      <c r="A53" s="76" t="s">
        <v>56</v>
      </c>
      <c r="B53" s="8" t="s">
        <v>219</v>
      </c>
      <c r="C53" s="9" t="s">
        <v>220</v>
      </c>
      <c r="D53" s="8" t="s">
        <v>100</v>
      </c>
      <c r="E53" s="8" t="s">
        <v>101</v>
      </c>
      <c r="F53" s="8" t="s">
        <v>221</v>
      </c>
      <c r="G53" s="8" t="s">
        <v>220</v>
      </c>
      <c r="H53" s="17">
        <v>22000</v>
      </c>
      <c r="I53" s="17">
        <v>22000</v>
      </c>
      <c r="J53" s="17"/>
      <c r="K53" s="17"/>
      <c r="L53" s="17">
        <v>22000</v>
      </c>
      <c r="M53" s="17"/>
      <c r="N53" s="17"/>
      <c r="O53" s="17"/>
      <c r="P53" s="29"/>
      <c r="Q53" s="17"/>
      <c r="R53" s="17"/>
      <c r="S53" s="17"/>
      <c r="T53" s="17"/>
      <c r="U53" s="17"/>
      <c r="V53" s="17"/>
      <c r="W53" s="17"/>
    </row>
    <row r="54" ht="18.75" customHeight="1" spans="1:23">
      <c r="A54" s="76" t="s">
        <v>56</v>
      </c>
      <c r="B54" s="8" t="s">
        <v>219</v>
      </c>
      <c r="C54" s="9" t="s">
        <v>220</v>
      </c>
      <c r="D54" s="8" t="s">
        <v>102</v>
      </c>
      <c r="E54" s="8" t="s">
        <v>103</v>
      </c>
      <c r="F54" s="8" t="s">
        <v>221</v>
      </c>
      <c r="G54" s="8" t="s">
        <v>220</v>
      </c>
      <c r="H54" s="17">
        <v>108000</v>
      </c>
      <c r="I54" s="17">
        <v>108000</v>
      </c>
      <c r="J54" s="17"/>
      <c r="K54" s="17"/>
      <c r="L54" s="17">
        <v>108000</v>
      </c>
      <c r="M54" s="17"/>
      <c r="N54" s="17"/>
      <c r="O54" s="17"/>
      <c r="P54" s="29"/>
      <c r="Q54" s="17"/>
      <c r="R54" s="17"/>
      <c r="S54" s="17"/>
      <c r="T54" s="17"/>
      <c r="U54" s="17"/>
      <c r="V54" s="17"/>
      <c r="W54" s="17"/>
    </row>
    <row r="55" ht="18.75" customHeight="1" spans="1:23">
      <c r="A55" s="76" t="s">
        <v>56</v>
      </c>
      <c r="B55" s="8" t="s">
        <v>222</v>
      </c>
      <c r="C55" s="9" t="s">
        <v>223</v>
      </c>
      <c r="D55" s="8" t="s">
        <v>102</v>
      </c>
      <c r="E55" s="8" t="s">
        <v>103</v>
      </c>
      <c r="F55" s="8" t="s">
        <v>166</v>
      </c>
      <c r="G55" s="8" t="s">
        <v>167</v>
      </c>
      <c r="H55" s="17">
        <v>194400</v>
      </c>
      <c r="I55" s="17">
        <v>194400</v>
      </c>
      <c r="J55" s="17"/>
      <c r="K55" s="17"/>
      <c r="L55" s="17">
        <v>194400</v>
      </c>
      <c r="M55" s="17"/>
      <c r="N55" s="17"/>
      <c r="O55" s="17"/>
      <c r="P55" s="29"/>
      <c r="Q55" s="17"/>
      <c r="R55" s="17"/>
      <c r="S55" s="17"/>
      <c r="T55" s="17"/>
      <c r="U55" s="17"/>
      <c r="V55" s="17"/>
      <c r="W55" s="17"/>
    </row>
    <row r="56" ht="18.75" customHeight="1" spans="1:23">
      <c r="A56" s="76" t="s">
        <v>56</v>
      </c>
      <c r="B56" s="8" t="s">
        <v>222</v>
      </c>
      <c r="C56" s="9" t="s">
        <v>223</v>
      </c>
      <c r="D56" s="8" t="s">
        <v>102</v>
      </c>
      <c r="E56" s="8" t="s">
        <v>103</v>
      </c>
      <c r="F56" s="8" t="s">
        <v>166</v>
      </c>
      <c r="G56" s="8" t="s">
        <v>167</v>
      </c>
      <c r="H56" s="17">
        <v>712800</v>
      </c>
      <c r="I56" s="17">
        <v>712800</v>
      </c>
      <c r="J56" s="17"/>
      <c r="K56" s="17"/>
      <c r="L56" s="17">
        <v>712800</v>
      </c>
      <c r="M56" s="17"/>
      <c r="N56" s="17"/>
      <c r="O56" s="17"/>
      <c r="P56" s="29"/>
      <c r="Q56" s="17"/>
      <c r="R56" s="17"/>
      <c r="S56" s="17"/>
      <c r="T56" s="17"/>
      <c r="U56" s="17"/>
      <c r="V56" s="17"/>
      <c r="W56" s="17"/>
    </row>
    <row r="57" ht="18.75" customHeight="1" spans="1:23">
      <c r="A57" s="76" t="s">
        <v>56</v>
      </c>
      <c r="B57" s="8" t="s">
        <v>224</v>
      </c>
      <c r="C57" s="9" t="s">
        <v>225</v>
      </c>
      <c r="D57" s="8" t="s">
        <v>100</v>
      </c>
      <c r="E57" s="8" t="s">
        <v>101</v>
      </c>
      <c r="F57" s="8" t="s">
        <v>162</v>
      </c>
      <c r="G57" s="8" t="s">
        <v>163</v>
      </c>
      <c r="H57" s="17">
        <v>126500</v>
      </c>
      <c r="I57" s="17">
        <v>126500</v>
      </c>
      <c r="J57" s="17"/>
      <c r="K57" s="17"/>
      <c r="L57" s="17">
        <v>126500</v>
      </c>
      <c r="M57" s="17"/>
      <c r="N57" s="17"/>
      <c r="O57" s="17"/>
      <c r="P57" s="29"/>
      <c r="Q57" s="17"/>
      <c r="R57" s="17"/>
      <c r="S57" s="17"/>
      <c r="T57" s="17"/>
      <c r="U57" s="17"/>
      <c r="V57" s="17"/>
      <c r="W57" s="17"/>
    </row>
    <row r="58" ht="18.75" customHeight="1" spans="1:23">
      <c r="A58" s="76" t="s">
        <v>56</v>
      </c>
      <c r="B58" s="8" t="s">
        <v>224</v>
      </c>
      <c r="C58" s="9" t="s">
        <v>225</v>
      </c>
      <c r="D58" s="8" t="s">
        <v>100</v>
      </c>
      <c r="E58" s="8" t="s">
        <v>101</v>
      </c>
      <c r="F58" s="8" t="s">
        <v>162</v>
      </c>
      <c r="G58" s="8" t="s">
        <v>163</v>
      </c>
      <c r="H58" s="17">
        <v>60610</v>
      </c>
      <c r="I58" s="17">
        <v>60610</v>
      </c>
      <c r="J58" s="17"/>
      <c r="K58" s="17"/>
      <c r="L58" s="17">
        <v>60610</v>
      </c>
      <c r="M58" s="17"/>
      <c r="N58" s="17"/>
      <c r="O58" s="17"/>
      <c r="P58" s="29"/>
      <c r="Q58" s="17"/>
      <c r="R58" s="17"/>
      <c r="S58" s="17"/>
      <c r="T58" s="17"/>
      <c r="U58" s="17"/>
      <c r="V58" s="17"/>
      <c r="W58" s="17"/>
    </row>
    <row r="59" ht="18.75" customHeight="1" spans="1:23">
      <c r="A59" s="76" t="s">
        <v>56</v>
      </c>
      <c r="B59" s="8" t="s">
        <v>226</v>
      </c>
      <c r="C59" s="9" t="s">
        <v>227</v>
      </c>
      <c r="D59" s="8" t="s">
        <v>104</v>
      </c>
      <c r="E59" s="8" t="s">
        <v>105</v>
      </c>
      <c r="F59" s="8" t="s">
        <v>197</v>
      </c>
      <c r="G59" s="8" t="s">
        <v>198</v>
      </c>
      <c r="H59" s="17">
        <v>176400</v>
      </c>
      <c r="I59" s="17">
        <v>176400</v>
      </c>
      <c r="J59" s="17"/>
      <c r="K59" s="17"/>
      <c r="L59" s="17">
        <v>176400</v>
      </c>
      <c r="M59" s="17"/>
      <c r="N59" s="17"/>
      <c r="O59" s="17"/>
      <c r="P59" s="29"/>
      <c r="Q59" s="17"/>
      <c r="R59" s="17"/>
      <c r="S59" s="17"/>
      <c r="T59" s="17"/>
      <c r="U59" s="17"/>
      <c r="V59" s="17"/>
      <c r="W59" s="17"/>
    </row>
    <row r="60" ht="18.75" customHeight="1" spans="1:23">
      <c r="A60" s="76" t="s">
        <v>56</v>
      </c>
      <c r="B60" s="8" t="s">
        <v>226</v>
      </c>
      <c r="C60" s="9" t="s">
        <v>227</v>
      </c>
      <c r="D60" s="8" t="s">
        <v>104</v>
      </c>
      <c r="E60" s="8" t="s">
        <v>105</v>
      </c>
      <c r="F60" s="8" t="s">
        <v>228</v>
      </c>
      <c r="G60" s="8" t="s">
        <v>229</v>
      </c>
      <c r="H60" s="17">
        <v>90000</v>
      </c>
      <c r="I60" s="17">
        <v>90000</v>
      </c>
      <c r="J60" s="17"/>
      <c r="K60" s="17"/>
      <c r="L60" s="17">
        <v>90000</v>
      </c>
      <c r="M60" s="17"/>
      <c r="N60" s="17"/>
      <c r="O60" s="17"/>
      <c r="P60" s="29"/>
      <c r="Q60" s="17"/>
      <c r="R60" s="17"/>
      <c r="S60" s="17"/>
      <c r="T60" s="17"/>
      <c r="U60" s="17"/>
      <c r="V60" s="17"/>
      <c r="W60" s="17"/>
    </row>
    <row r="61" ht="18.75" customHeight="1" spans="1:23">
      <c r="A61" s="76" t="s">
        <v>56</v>
      </c>
      <c r="B61" s="8" t="s">
        <v>226</v>
      </c>
      <c r="C61" s="9" t="s">
        <v>227</v>
      </c>
      <c r="D61" s="8" t="s">
        <v>104</v>
      </c>
      <c r="E61" s="8" t="s">
        <v>105</v>
      </c>
      <c r="F61" s="8" t="s">
        <v>207</v>
      </c>
      <c r="G61" s="8" t="s">
        <v>208</v>
      </c>
      <c r="H61" s="17">
        <v>1000</v>
      </c>
      <c r="I61" s="17">
        <v>1000</v>
      </c>
      <c r="J61" s="17"/>
      <c r="K61" s="17"/>
      <c r="L61" s="17">
        <v>1000</v>
      </c>
      <c r="M61" s="17"/>
      <c r="N61" s="17"/>
      <c r="O61" s="17"/>
      <c r="P61" s="29"/>
      <c r="Q61" s="17"/>
      <c r="R61" s="17"/>
      <c r="S61" s="17"/>
      <c r="T61" s="17"/>
      <c r="U61" s="17"/>
      <c r="V61" s="17"/>
      <c r="W61" s="17"/>
    </row>
    <row r="62" ht="18.75" customHeight="1" spans="1:23">
      <c r="A62" s="76" t="s">
        <v>56</v>
      </c>
      <c r="B62" s="8" t="s">
        <v>226</v>
      </c>
      <c r="C62" s="9" t="s">
        <v>227</v>
      </c>
      <c r="D62" s="8" t="s">
        <v>104</v>
      </c>
      <c r="E62" s="8" t="s">
        <v>105</v>
      </c>
      <c r="F62" s="8" t="s">
        <v>209</v>
      </c>
      <c r="G62" s="8" t="s">
        <v>210</v>
      </c>
      <c r="H62" s="17">
        <v>30000</v>
      </c>
      <c r="I62" s="17">
        <v>30000</v>
      </c>
      <c r="J62" s="17"/>
      <c r="K62" s="17"/>
      <c r="L62" s="17">
        <v>30000</v>
      </c>
      <c r="M62" s="17"/>
      <c r="N62" s="17"/>
      <c r="O62" s="17"/>
      <c r="P62" s="29"/>
      <c r="Q62" s="17"/>
      <c r="R62" s="17"/>
      <c r="S62" s="17"/>
      <c r="T62" s="17"/>
      <c r="U62" s="17"/>
      <c r="V62" s="17"/>
      <c r="W62" s="17"/>
    </row>
    <row r="63" ht="18.75" customHeight="1" spans="1:23">
      <c r="A63" s="76" t="s">
        <v>56</v>
      </c>
      <c r="B63" s="8" t="s">
        <v>226</v>
      </c>
      <c r="C63" s="9" t="s">
        <v>227</v>
      </c>
      <c r="D63" s="8" t="s">
        <v>104</v>
      </c>
      <c r="E63" s="8" t="s">
        <v>105</v>
      </c>
      <c r="F63" s="8">
        <v>30218</v>
      </c>
      <c r="G63" s="8" t="s">
        <v>230</v>
      </c>
      <c r="H63" s="17">
        <v>28000</v>
      </c>
      <c r="I63" s="17">
        <v>28000</v>
      </c>
      <c r="J63" s="17"/>
      <c r="K63" s="17"/>
      <c r="L63" s="17">
        <v>28000</v>
      </c>
      <c r="M63" s="17"/>
      <c r="N63" s="17"/>
      <c r="O63" s="17"/>
      <c r="P63" s="29"/>
      <c r="Q63" s="17"/>
      <c r="R63" s="17"/>
      <c r="S63" s="17"/>
      <c r="T63" s="17"/>
      <c r="U63" s="17"/>
      <c r="V63" s="17"/>
      <c r="W63" s="17"/>
    </row>
    <row r="64" ht="18.75" customHeight="1" spans="1:23">
      <c r="A64" s="76" t="s">
        <v>56</v>
      </c>
      <c r="B64" s="8" t="s">
        <v>226</v>
      </c>
      <c r="C64" s="9" t="s">
        <v>227</v>
      </c>
      <c r="D64" s="8" t="s">
        <v>104</v>
      </c>
      <c r="E64" s="8" t="s">
        <v>105</v>
      </c>
      <c r="F64" s="8" t="s">
        <v>231</v>
      </c>
      <c r="G64" s="8" t="s">
        <v>232</v>
      </c>
      <c r="H64" s="17">
        <v>40000</v>
      </c>
      <c r="I64" s="17">
        <v>40000</v>
      </c>
      <c r="J64" s="17"/>
      <c r="K64" s="17"/>
      <c r="L64" s="17">
        <v>40000</v>
      </c>
      <c r="M64" s="17"/>
      <c r="N64" s="17"/>
      <c r="O64" s="17"/>
      <c r="P64" s="29"/>
      <c r="Q64" s="17"/>
      <c r="R64" s="17"/>
      <c r="S64" s="17"/>
      <c r="T64" s="17"/>
      <c r="U64" s="17"/>
      <c r="V64" s="17"/>
      <c r="W64" s="17"/>
    </row>
    <row r="65" ht="18.75" customHeight="1" spans="1:23">
      <c r="A65" s="76" t="s">
        <v>56</v>
      </c>
      <c r="B65" s="8" t="s">
        <v>226</v>
      </c>
      <c r="C65" s="9" t="s">
        <v>227</v>
      </c>
      <c r="D65" s="8" t="s">
        <v>104</v>
      </c>
      <c r="E65" s="8" t="s">
        <v>105</v>
      </c>
      <c r="F65" s="8" t="s">
        <v>233</v>
      </c>
      <c r="G65" s="8" t="s">
        <v>234</v>
      </c>
      <c r="H65" s="17">
        <v>60000</v>
      </c>
      <c r="I65" s="17">
        <v>60000</v>
      </c>
      <c r="J65" s="17"/>
      <c r="K65" s="17"/>
      <c r="L65" s="17">
        <v>60000</v>
      </c>
      <c r="M65" s="17"/>
      <c r="N65" s="17"/>
      <c r="O65" s="17"/>
      <c r="P65" s="29"/>
      <c r="Q65" s="17"/>
      <c r="R65" s="17"/>
      <c r="S65" s="17"/>
      <c r="T65" s="17"/>
      <c r="U65" s="17"/>
      <c r="V65" s="17"/>
      <c r="W65" s="17"/>
    </row>
    <row r="66" ht="18.75" customHeight="1" spans="1:23">
      <c r="A66" s="76" t="s">
        <v>56</v>
      </c>
      <c r="B66" s="8" t="s">
        <v>226</v>
      </c>
      <c r="C66" s="9" t="s">
        <v>227</v>
      </c>
      <c r="D66" s="8" t="s">
        <v>104</v>
      </c>
      <c r="E66" s="8" t="s">
        <v>105</v>
      </c>
      <c r="F66" s="8" t="s">
        <v>235</v>
      </c>
      <c r="G66" s="8" t="s">
        <v>236</v>
      </c>
      <c r="H66" s="17">
        <v>110580</v>
      </c>
      <c r="I66" s="17">
        <v>110580</v>
      </c>
      <c r="J66" s="17"/>
      <c r="K66" s="17"/>
      <c r="L66" s="17">
        <v>110580</v>
      </c>
      <c r="M66" s="17"/>
      <c r="N66" s="17"/>
      <c r="O66" s="17"/>
      <c r="P66" s="29"/>
      <c r="Q66" s="17"/>
      <c r="R66" s="17"/>
      <c r="S66" s="17"/>
      <c r="T66" s="17"/>
      <c r="U66" s="17"/>
      <c r="V66" s="17"/>
      <c r="W66" s="17"/>
    </row>
    <row r="67" ht="18.75" customHeight="1" spans="1:23">
      <c r="A67" s="76" t="s">
        <v>56</v>
      </c>
      <c r="B67" s="8" t="s">
        <v>226</v>
      </c>
      <c r="C67" s="9" t="s">
        <v>227</v>
      </c>
      <c r="D67" s="8" t="s">
        <v>104</v>
      </c>
      <c r="E67" s="8" t="s">
        <v>105</v>
      </c>
      <c r="F67" s="8" t="s">
        <v>188</v>
      </c>
      <c r="G67" s="8" t="s">
        <v>189</v>
      </c>
      <c r="H67" s="17">
        <v>76000</v>
      </c>
      <c r="I67" s="17">
        <v>76000</v>
      </c>
      <c r="J67" s="17"/>
      <c r="K67" s="17"/>
      <c r="L67" s="17">
        <v>76000</v>
      </c>
      <c r="M67" s="17"/>
      <c r="N67" s="17"/>
      <c r="O67" s="17"/>
      <c r="P67" s="29"/>
      <c r="Q67" s="17"/>
      <c r="R67" s="17"/>
      <c r="S67" s="17"/>
      <c r="T67" s="17"/>
      <c r="U67" s="17"/>
      <c r="V67" s="17"/>
      <c r="W67" s="17"/>
    </row>
    <row r="68" ht="18.75" customHeight="1" spans="1:23">
      <c r="A68" s="76" t="s">
        <v>56</v>
      </c>
      <c r="B68" s="8" t="s">
        <v>226</v>
      </c>
      <c r="C68" s="9" t="s">
        <v>227</v>
      </c>
      <c r="D68" s="8" t="s">
        <v>104</v>
      </c>
      <c r="E68" s="8" t="s">
        <v>105</v>
      </c>
      <c r="F68" s="8" t="s">
        <v>195</v>
      </c>
      <c r="G68" s="8" t="s">
        <v>196</v>
      </c>
      <c r="H68" s="17">
        <v>48000</v>
      </c>
      <c r="I68" s="17">
        <v>48000</v>
      </c>
      <c r="J68" s="17"/>
      <c r="K68" s="17"/>
      <c r="L68" s="17">
        <v>48000</v>
      </c>
      <c r="M68" s="17"/>
      <c r="N68" s="17"/>
      <c r="O68" s="17"/>
      <c r="P68" s="29"/>
      <c r="Q68" s="17"/>
      <c r="R68" s="17"/>
      <c r="S68" s="17"/>
      <c r="T68" s="17"/>
      <c r="U68" s="17"/>
      <c r="V68" s="17"/>
      <c r="W68" s="17"/>
    </row>
    <row r="69" ht="18.75" customHeight="1" spans="1:23">
      <c r="A69" s="76" t="s">
        <v>56</v>
      </c>
      <c r="B69" s="8" t="s">
        <v>237</v>
      </c>
      <c r="C69" s="9" t="s">
        <v>238</v>
      </c>
      <c r="D69" s="8" t="s">
        <v>104</v>
      </c>
      <c r="E69" s="8" t="s">
        <v>105</v>
      </c>
      <c r="F69" s="8" t="s">
        <v>239</v>
      </c>
      <c r="G69" s="8" t="s">
        <v>240</v>
      </c>
      <c r="H69" s="17">
        <v>2656800</v>
      </c>
      <c r="I69" s="17">
        <v>2656800</v>
      </c>
      <c r="J69" s="17"/>
      <c r="K69" s="17"/>
      <c r="L69" s="17">
        <v>2656800</v>
      </c>
      <c r="M69" s="17"/>
      <c r="N69" s="17"/>
      <c r="O69" s="17"/>
      <c r="P69" s="29"/>
      <c r="Q69" s="17"/>
      <c r="R69" s="17"/>
      <c r="S69" s="17"/>
      <c r="T69" s="17"/>
      <c r="U69" s="17"/>
      <c r="V69" s="17"/>
      <c r="W69" s="17"/>
    </row>
    <row r="70" ht="18.75" customHeight="1" spans="1:23">
      <c r="A70" s="76" t="s">
        <v>56</v>
      </c>
      <c r="B70" s="8" t="s">
        <v>237</v>
      </c>
      <c r="C70" s="9" t="s">
        <v>238</v>
      </c>
      <c r="D70" s="8" t="s">
        <v>104</v>
      </c>
      <c r="E70" s="8" t="s">
        <v>105</v>
      </c>
      <c r="F70" s="8" t="s">
        <v>180</v>
      </c>
      <c r="G70" s="8" t="s">
        <v>181</v>
      </c>
      <c r="H70" s="17">
        <v>152000</v>
      </c>
      <c r="I70" s="17">
        <v>152000</v>
      </c>
      <c r="J70" s="17"/>
      <c r="K70" s="17"/>
      <c r="L70" s="17">
        <v>152000</v>
      </c>
      <c r="M70" s="17"/>
      <c r="N70" s="17"/>
      <c r="O70" s="17"/>
      <c r="P70" s="29"/>
      <c r="Q70" s="17"/>
      <c r="R70" s="17"/>
      <c r="S70" s="17"/>
      <c r="T70" s="17"/>
      <c r="U70" s="17"/>
      <c r="V70" s="17"/>
      <c r="W70" s="17"/>
    </row>
    <row r="71" ht="18.75" customHeight="1" spans="1:23">
      <c r="A71" s="76" t="s">
        <v>56</v>
      </c>
      <c r="B71" s="8" t="s">
        <v>237</v>
      </c>
      <c r="C71" s="9" t="s">
        <v>238</v>
      </c>
      <c r="D71" s="8" t="s">
        <v>104</v>
      </c>
      <c r="E71" s="8" t="s">
        <v>105</v>
      </c>
      <c r="F71" s="8" t="s">
        <v>180</v>
      </c>
      <c r="G71" s="8" t="s">
        <v>181</v>
      </c>
      <c r="H71" s="17">
        <v>85800</v>
      </c>
      <c r="I71" s="17">
        <v>85800</v>
      </c>
      <c r="J71" s="17"/>
      <c r="K71" s="17"/>
      <c r="L71" s="17">
        <v>85800</v>
      </c>
      <c r="M71" s="17"/>
      <c r="N71" s="17"/>
      <c r="O71" s="17"/>
      <c r="P71" s="29"/>
      <c r="Q71" s="17"/>
      <c r="R71" s="17"/>
      <c r="S71" s="17"/>
      <c r="T71" s="17"/>
      <c r="U71" s="17"/>
      <c r="V71" s="17"/>
      <c r="W71" s="17"/>
    </row>
    <row r="72" ht="18.75" customHeight="1" spans="1:23">
      <c r="A72" s="11" t="s">
        <v>32</v>
      </c>
      <c r="B72" s="11"/>
      <c r="C72" s="11"/>
      <c r="D72" s="11"/>
      <c r="E72" s="11"/>
      <c r="F72" s="11"/>
      <c r="G72" s="11"/>
      <c r="H72" s="17">
        <v>16196358.06</v>
      </c>
      <c r="I72" s="17">
        <v>16196358.06</v>
      </c>
      <c r="J72" s="17"/>
      <c r="K72" s="17"/>
      <c r="L72" s="17">
        <v>16196358.06</v>
      </c>
      <c r="M72" s="17"/>
      <c r="N72" s="17"/>
      <c r="O72" s="17"/>
      <c r="P72" s="17"/>
      <c r="Q72" s="17"/>
      <c r="R72" s="17"/>
      <c r="S72" s="17"/>
      <c r="T72" s="17"/>
      <c r="U72" s="17"/>
      <c r="V72" s="17"/>
      <c r="W72" s="17"/>
    </row>
  </sheetData>
  <mergeCells count="32">
    <mergeCell ref="V1:W1"/>
    <mergeCell ref="A2:W2"/>
    <mergeCell ref="A3:G3"/>
    <mergeCell ref="V3:W3"/>
    <mergeCell ref="I4:W4"/>
    <mergeCell ref="I5:M5"/>
    <mergeCell ref="N5:P5"/>
    <mergeCell ref="R5:W5"/>
    <mergeCell ref="A72:G72"/>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751388888888889" right="0.751388888888889" top="1" bottom="1" header="0.5" footer="0.5"/>
  <pageSetup paperSize="1" scale="48" fitToHeight="2" pageOrder="overThenDown"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5"/>
  <sheetViews>
    <sheetView showZeros="0" workbookViewId="0">
      <pane ySplit="1" topLeftCell="A2" activePane="bottomLeft" state="frozen"/>
      <selection/>
      <selection pane="bottomLeft" activeCell="A3" sqref="A3:H3"/>
    </sheetView>
  </sheetViews>
  <sheetFormatPr defaultColWidth="8.85" defaultRowHeight="15" customHeight="1"/>
  <cols>
    <col min="1" max="1" width="14.75" customWidth="1"/>
    <col min="2" max="2" width="18.875" customWidth="1"/>
    <col min="3" max="3" width="33.5" customWidth="1"/>
    <col min="4" max="4" width="22.625" customWidth="1"/>
    <col min="5" max="5" width="8.75" customWidth="1"/>
    <col min="6" max="6" width="15.625" customWidth="1"/>
    <col min="7" max="7" width="8" customWidth="1"/>
    <col min="8" max="8" width="11.375" customWidth="1"/>
    <col min="9" max="10" width="12.625" customWidth="1"/>
    <col min="11" max="11" width="14.875" customWidth="1"/>
    <col min="12" max="12" width="6.25" customWidth="1"/>
    <col min="13" max="13" width="6.375" customWidth="1"/>
    <col min="14" max="14" width="5.25" customWidth="1"/>
    <col min="15" max="17" width="6" customWidth="1"/>
    <col min="18" max="18" width="5.25" customWidth="1"/>
    <col min="19" max="19" width="4.75" customWidth="1"/>
    <col min="20" max="20" width="6.25" customWidth="1"/>
    <col min="21" max="21" width="4.875" customWidth="1"/>
    <col min="22" max="22" width="6.5" customWidth="1"/>
    <col min="23" max="23" width="5" customWidth="1"/>
  </cols>
  <sheetData>
    <row r="1" s="1" customFormat="1" ht="18.75" customHeight="1" spans="1:23">
      <c r="A1" s="12"/>
      <c r="B1" s="12"/>
      <c r="C1" s="12"/>
      <c r="D1" s="12"/>
      <c r="E1" s="12"/>
      <c r="F1" s="12"/>
      <c r="G1" s="12"/>
      <c r="H1" s="12"/>
      <c r="I1" s="12"/>
      <c r="J1" s="12"/>
      <c r="K1" s="12"/>
      <c r="L1" s="12"/>
      <c r="M1" s="12"/>
      <c r="N1" s="3"/>
      <c r="O1" s="3"/>
      <c r="P1" s="3"/>
      <c r="Q1" s="3"/>
      <c r="R1" s="3"/>
      <c r="S1" s="3"/>
      <c r="T1" s="3"/>
      <c r="U1" s="3"/>
      <c r="V1" s="3" t="s">
        <v>241</v>
      </c>
      <c r="W1" s="3"/>
    </row>
    <row r="2" s="1" customFormat="1" ht="45" customHeight="1" spans="1:23">
      <c r="A2" s="4" t="s">
        <v>242</v>
      </c>
      <c r="B2" s="4"/>
      <c r="C2" s="4"/>
      <c r="D2" s="4"/>
      <c r="E2" s="4"/>
      <c r="F2" s="4"/>
      <c r="G2" s="4"/>
      <c r="H2" s="4"/>
      <c r="I2" s="4"/>
      <c r="J2" s="4"/>
      <c r="K2" s="4"/>
      <c r="L2" s="4"/>
      <c r="M2" s="4"/>
      <c r="N2" s="71"/>
      <c r="O2" s="71"/>
      <c r="P2" s="71"/>
      <c r="Q2" s="71"/>
      <c r="R2" s="71"/>
      <c r="S2" s="71"/>
      <c r="T2" s="71"/>
      <c r="U2" s="71"/>
      <c r="V2" s="71"/>
      <c r="W2" s="71"/>
    </row>
    <row r="3" s="1" customFormat="1" ht="18.75" customHeight="1" spans="1:23">
      <c r="A3" s="5" t="str">
        <f>"单位名称："&amp;"峨山彝族自治县林业和草原局"</f>
        <v>单位名称：峨山彝族自治县林业和草原局</v>
      </c>
      <c r="B3" s="5"/>
      <c r="C3" s="5"/>
      <c r="D3" s="5"/>
      <c r="E3" s="5"/>
      <c r="F3" s="5"/>
      <c r="G3" s="5"/>
      <c r="H3" s="5"/>
      <c r="I3" s="72"/>
      <c r="J3" s="72"/>
      <c r="K3" s="72"/>
      <c r="L3" s="72"/>
      <c r="M3" s="72"/>
      <c r="N3" s="3"/>
      <c r="O3" s="3"/>
      <c r="P3" s="3"/>
      <c r="Q3" s="3"/>
      <c r="R3" s="3"/>
      <c r="S3" s="3"/>
      <c r="T3" s="3"/>
      <c r="U3" s="3"/>
      <c r="V3" s="3" t="s">
        <v>29</v>
      </c>
      <c r="W3" s="3"/>
    </row>
    <row r="4" ht="22" customHeight="1" spans="1:23">
      <c r="A4" s="13" t="s">
        <v>243</v>
      </c>
      <c r="B4" s="13" t="s">
        <v>141</v>
      </c>
      <c r="C4" s="13" t="s">
        <v>142</v>
      </c>
      <c r="D4" s="13" t="s">
        <v>244</v>
      </c>
      <c r="E4" s="13" t="s">
        <v>143</v>
      </c>
      <c r="F4" s="13" t="s">
        <v>144</v>
      </c>
      <c r="G4" s="13" t="s">
        <v>245</v>
      </c>
      <c r="H4" s="13" t="s">
        <v>146</v>
      </c>
      <c r="I4" s="58" t="s">
        <v>32</v>
      </c>
      <c r="J4" s="58" t="s">
        <v>246</v>
      </c>
      <c r="K4" s="13"/>
      <c r="L4" s="13"/>
      <c r="M4" s="13"/>
      <c r="N4" s="13" t="s">
        <v>148</v>
      </c>
      <c r="O4" s="13"/>
      <c r="P4" s="13"/>
      <c r="Q4" s="13" t="s">
        <v>38</v>
      </c>
      <c r="R4" s="13" t="s">
        <v>63</v>
      </c>
      <c r="S4" s="13"/>
      <c r="T4" s="13"/>
      <c r="U4" s="13"/>
      <c r="V4" s="13"/>
      <c r="W4" s="13"/>
    </row>
    <row r="5" ht="23" customHeight="1" spans="1:23">
      <c r="A5" s="13"/>
      <c r="B5" s="13"/>
      <c r="C5" s="13"/>
      <c r="D5" s="13"/>
      <c r="E5" s="13"/>
      <c r="F5" s="13"/>
      <c r="G5" s="13"/>
      <c r="H5" s="13"/>
      <c r="I5" s="58" t="s">
        <v>149</v>
      </c>
      <c r="J5" s="58" t="s">
        <v>35</v>
      </c>
      <c r="K5" s="13"/>
      <c r="L5" s="13" t="s">
        <v>36</v>
      </c>
      <c r="M5" s="13" t="s">
        <v>37</v>
      </c>
      <c r="N5" s="13" t="s">
        <v>35</v>
      </c>
      <c r="O5" s="13" t="s">
        <v>36</v>
      </c>
      <c r="P5" s="13" t="s">
        <v>37</v>
      </c>
      <c r="Q5" s="13" t="s">
        <v>38</v>
      </c>
      <c r="R5" s="13" t="s">
        <v>34</v>
      </c>
      <c r="S5" s="13" t="s">
        <v>41</v>
      </c>
      <c r="T5" s="13" t="s">
        <v>42</v>
      </c>
      <c r="U5" s="13" t="s">
        <v>43</v>
      </c>
      <c r="V5" s="13" t="s">
        <v>44</v>
      </c>
      <c r="W5" s="13" t="s">
        <v>45</v>
      </c>
    </row>
    <row r="6" ht="21" customHeight="1" spans="1:23">
      <c r="A6" s="13"/>
      <c r="B6" s="13"/>
      <c r="C6" s="13"/>
      <c r="D6" s="13"/>
      <c r="E6" s="13"/>
      <c r="F6" s="13"/>
      <c r="G6" s="13"/>
      <c r="H6" s="13"/>
      <c r="I6" s="58"/>
      <c r="J6" s="58" t="s">
        <v>35</v>
      </c>
      <c r="K6" s="13"/>
      <c r="L6" s="13" t="s">
        <v>36</v>
      </c>
      <c r="M6" s="13" t="s">
        <v>37</v>
      </c>
      <c r="N6" s="13" t="s">
        <v>35</v>
      </c>
      <c r="O6" s="13" t="s">
        <v>36</v>
      </c>
      <c r="P6" s="13" t="s">
        <v>37</v>
      </c>
      <c r="Q6" s="13"/>
      <c r="R6" s="13" t="s">
        <v>34</v>
      </c>
      <c r="S6" s="13" t="s">
        <v>41</v>
      </c>
      <c r="T6" s="13" t="s">
        <v>42</v>
      </c>
      <c r="U6" s="13" t="s">
        <v>43</v>
      </c>
      <c r="V6" s="13" t="s">
        <v>44</v>
      </c>
      <c r="W6" s="13" t="s">
        <v>45</v>
      </c>
    </row>
    <row r="7" ht="27" customHeight="1" spans="1:23">
      <c r="A7" s="13"/>
      <c r="B7" s="13"/>
      <c r="C7" s="13"/>
      <c r="D7" s="13"/>
      <c r="E7" s="13"/>
      <c r="F7" s="13"/>
      <c r="G7" s="13"/>
      <c r="H7" s="13"/>
      <c r="I7" s="58"/>
      <c r="J7" s="58" t="s">
        <v>34</v>
      </c>
      <c r="K7" s="13" t="s">
        <v>247</v>
      </c>
      <c r="L7" s="13"/>
      <c r="M7" s="13"/>
      <c r="N7" s="13"/>
      <c r="O7" s="13"/>
      <c r="P7" s="13"/>
      <c r="Q7" s="13"/>
      <c r="R7" s="13"/>
      <c r="S7" s="13"/>
      <c r="T7" s="13"/>
      <c r="U7" s="13"/>
      <c r="V7" s="13"/>
      <c r="W7" s="13"/>
    </row>
    <row r="8" ht="23" customHeight="1" spans="1:23">
      <c r="A8" s="14" t="s">
        <v>46</v>
      </c>
      <c r="B8" s="14">
        <v>2</v>
      </c>
      <c r="C8" s="14">
        <v>3</v>
      </c>
      <c r="D8" s="14">
        <v>4</v>
      </c>
      <c r="E8" s="14">
        <v>5</v>
      </c>
      <c r="F8" s="14">
        <v>6</v>
      </c>
      <c r="G8" s="14">
        <v>7</v>
      </c>
      <c r="H8" s="14">
        <v>8</v>
      </c>
      <c r="I8" s="14">
        <v>9</v>
      </c>
      <c r="J8" s="14">
        <v>10</v>
      </c>
      <c r="K8" s="14">
        <v>11</v>
      </c>
      <c r="L8" s="14">
        <v>12</v>
      </c>
      <c r="M8" s="14">
        <v>13</v>
      </c>
      <c r="N8" s="14">
        <v>14</v>
      </c>
      <c r="O8" s="14">
        <v>15</v>
      </c>
      <c r="P8" s="14">
        <v>16</v>
      </c>
      <c r="Q8" s="14">
        <v>17</v>
      </c>
      <c r="R8" s="14">
        <v>18</v>
      </c>
      <c r="S8" s="14">
        <v>19</v>
      </c>
      <c r="T8" s="14">
        <v>20</v>
      </c>
      <c r="U8" s="14">
        <v>21</v>
      </c>
      <c r="V8" s="14">
        <v>22</v>
      </c>
      <c r="W8" s="14">
        <v>23</v>
      </c>
    </row>
    <row r="9" ht="23" customHeight="1" spans="1:23">
      <c r="A9" s="8"/>
      <c r="B9" s="8"/>
      <c r="C9" s="9" t="s">
        <v>248</v>
      </c>
      <c r="D9" s="8"/>
      <c r="E9" s="8"/>
      <c r="F9" s="8"/>
      <c r="G9" s="8"/>
      <c r="H9" s="8"/>
      <c r="I9" s="10">
        <v>104800</v>
      </c>
      <c r="J9" s="10">
        <v>104800</v>
      </c>
      <c r="K9" s="10">
        <v>104800</v>
      </c>
      <c r="L9" s="10"/>
      <c r="M9" s="10"/>
      <c r="N9" s="10"/>
      <c r="O9" s="10"/>
      <c r="P9" s="10"/>
      <c r="Q9" s="10"/>
      <c r="R9" s="10"/>
      <c r="S9" s="10"/>
      <c r="T9" s="10"/>
      <c r="U9" s="10"/>
      <c r="V9" s="10"/>
      <c r="W9" s="10"/>
    </row>
    <row r="10" ht="23" customHeight="1" spans="1:23">
      <c r="A10" s="8" t="s">
        <v>249</v>
      </c>
      <c r="B10" s="8" t="s">
        <v>250</v>
      </c>
      <c r="C10" s="9" t="s">
        <v>248</v>
      </c>
      <c r="D10" s="8" t="s">
        <v>56</v>
      </c>
      <c r="E10" s="8" t="s">
        <v>104</v>
      </c>
      <c r="F10" s="8" t="s">
        <v>105</v>
      </c>
      <c r="G10" s="8" t="s">
        <v>235</v>
      </c>
      <c r="H10" s="8" t="s">
        <v>236</v>
      </c>
      <c r="I10" s="10">
        <v>48800</v>
      </c>
      <c r="J10" s="10">
        <v>48800</v>
      </c>
      <c r="K10" s="10">
        <v>48800</v>
      </c>
      <c r="L10" s="10"/>
      <c r="M10" s="10"/>
      <c r="N10" s="10"/>
      <c r="O10" s="10"/>
      <c r="P10" s="10"/>
      <c r="Q10" s="10"/>
      <c r="R10" s="10"/>
      <c r="S10" s="10"/>
      <c r="T10" s="10"/>
      <c r="U10" s="10"/>
      <c r="V10" s="10"/>
      <c r="W10" s="10"/>
    </row>
    <row r="11" ht="23" customHeight="1" spans="1:23">
      <c r="A11" s="8" t="s">
        <v>249</v>
      </c>
      <c r="B11" s="8" t="s">
        <v>250</v>
      </c>
      <c r="C11" s="9" t="s">
        <v>248</v>
      </c>
      <c r="D11" s="8" t="s">
        <v>56</v>
      </c>
      <c r="E11" s="8" t="s">
        <v>104</v>
      </c>
      <c r="F11" s="8" t="s">
        <v>105</v>
      </c>
      <c r="G11" s="8" t="s">
        <v>235</v>
      </c>
      <c r="H11" s="8" t="s">
        <v>236</v>
      </c>
      <c r="I11" s="10">
        <v>56000</v>
      </c>
      <c r="J11" s="10">
        <v>56000</v>
      </c>
      <c r="K11" s="10">
        <v>56000</v>
      </c>
      <c r="L11" s="10"/>
      <c r="M11" s="10"/>
      <c r="N11" s="10"/>
      <c r="O11" s="10"/>
      <c r="P11" s="29"/>
      <c r="Q11" s="10"/>
      <c r="R11" s="10"/>
      <c r="S11" s="10"/>
      <c r="T11" s="10"/>
      <c r="U11" s="10"/>
      <c r="V11" s="10"/>
      <c r="W11" s="10"/>
    </row>
    <row r="12" ht="23" customHeight="1" spans="1:23">
      <c r="A12" s="29"/>
      <c r="B12" s="29"/>
      <c r="C12" s="9" t="s">
        <v>251</v>
      </c>
      <c r="D12" s="29"/>
      <c r="E12" s="29"/>
      <c r="F12" s="29"/>
      <c r="G12" s="29"/>
      <c r="H12" s="29"/>
      <c r="I12" s="10">
        <v>916110</v>
      </c>
      <c r="J12" s="10">
        <v>916110</v>
      </c>
      <c r="K12" s="10">
        <v>916110</v>
      </c>
      <c r="L12" s="10"/>
      <c r="M12" s="10"/>
      <c r="N12" s="10"/>
      <c r="O12" s="10"/>
      <c r="P12" s="29"/>
      <c r="Q12" s="10"/>
      <c r="R12" s="10"/>
      <c r="S12" s="10"/>
      <c r="T12" s="10"/>
      <c r="U12" s="10"/>
      <c r="V12" s="10"/>
      <c r="W12" s="10"/>
    </row>
    <row r="13" ht="23" customHeight="1" spans="1:23">
      <c r="A13" s="8" t="s">
        <v>252</v>
      </c>
      <c r="B13" s="8" t="s">
        <v>253</v>
      </c>
      <c r="C13" s="9" t="s">
        <v>251</v>
      </c>
      <c r="D13" s="8" t="s">
        <v>56</v>
      </c>
      <c r="E13" s="8" t="s">
        <v>84</v>
      </c>
      <c r="F13" s="8" t="s">
        <v>85</v>
      </c>
      <c r="G13" s="8" t="s">
        <v>254</v>
      </c>
      <c r="H13" s="8" t="s">
        <v>255</v>
      </c>
      <c r="I13" s="10">
        <v>768780</v>
      </c>
      <c r="J13" s="10">
        <v>768780</v>
      </c>
      <c r="K13" s="10">
        <v>768780</v>
      </c>
      <c r="L13" s="10"/>
      <c r="M13" s="10"/>
      <c r="N13" s="10"/>
      <c r="O13" s="10"/>
      <c r="P13" s="29"/>
      <c r="Q13" s="10"/>
      <c r="R13" s="10"/>
      <c r="S13" s="10"/>
      <c r="T13" s="10"/>
      <c r="U13" s="10"/>
      <c r="V13" s="10"/>
      <c r="W13" s="10"/>
    </row>
    <row r="14" ht="23" customHeight="1" spans="1:23">
      <c r="A14" s="8" t="s">
        <v>252</v>
      </c>
      <c r="B14" s="8" t="s">
        <v>253</v>
      </c>
      <c r="C14" s="9" t="s">
        <v>251</v>
      </c>
      <c r="D14" s="8" t="s">
        <v>56</v>
      </c>
      <c r="E14" s="8" t="s">
        <v>84</v>
      </c>
      <c r="F14" s="8" t="s">
        <v>85</v>
      </c>
      <c r="G14" s="8" t="s">
        <v>180</v>
      </c>
      <c r="H14" s="8" t="s">
        <v>181</v>
      </c>
      <c r="I14" s="10">
        <v>147330</v>
      </c>
      <c r="J14" s="10">
        <v>147330</v>
      </c>
      <c r="K14" s="10">
        <v>147330</v>
      </c>
      <c r="L14" s="10"/>
      <c r="M14" s="10"/>
      <c r="N14" s="10"/>
      <c r="O14" s="10"/>
      <c r="P14" s="29"/>
      <c r="Q14" s="10"/>
      <c r="R14" s="10"/>
      <c r="S14" s="10"/>
      <c r="T14" s="10"/>
      <c r="U14" s="10"/>
      <c r="V14" s="10"/>
      <c r="W14" s="10"/>
    </row>
    <row r="15" ht="23" customHeight="1" spans="1:23">
      <c r="A15" s="11" t="s">
        <v>32</v>
      </c>
      <c r="B15" s="11"/>
      <c r="C15" s="11"/>
      <c r="D15" s="11"/>
      <c r="E15" s="11"/>
      <c r="F15" s="11"/>
      <c r="G15" s="11"/>
      <c r="H15" s="11"/>
      <c r="I15" s="10">
        <v>1020910</v>
      </c>
      <c r="J15" s="10">
        <v>1020910</v>
      </c>
      <c r="K15" s="10">
        <v>1020910</v>
      </c>
      <c r="L15" s="10"/>
      <c r="M15" s="10"/>
      <c r="N15" s="10"/>
      <c r="O15" s="10"/>
      <c r="P15" s="10"/>
      <c r="Q15" s="10"/>
      <c r="R15" s="10"/>
      <c r="S15" s="10"/>
      <c r="T15" s="10"/>
      <c r="U15" s="10"/>
      <c r="V15" s="10"/>
      <c r="W15" s="10"/>
    </row>
  </sheetData>
  <mergeCells count="30">
    <mergeCell ref="V1:W1"/>
    <mergeCell ref="A2:W2"/>
    <mergeCell ref="A3:H3"/>
    <mergeCell ref="V3:W3"/>
    <mergeCell ref="J4:M4"/>
    <mergeCell ref="N4:P4"/>
    <mergeCell ref="R4:W4"/>
    <mergeCell ref="A15:H1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751388888888889" right="0.751388888888889" top="1" bottom="1" header="0.5" footer="0.5"/>
  <pageSetup paperSize="1" scale="51" pageOrder="overThenDown"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9"/>
  <sheetViews>
    <sheetView showZeros="0" workbookViewId="0">
      <pane ySplit="1" topLeftCell="A2" activePane="bottomLeft" state="frozen"/>
      <selection/>
      <selection pane="bottomLeft" activeCell="A3" sqref="A3:J3"/>
    </sheetView>
  </sheetViews>
  <sheetFormatPr defaultColWidth="8.85" defaultRowHeight="15" customHeight="1"/>
  <cols>
    <col min="1" max="1" width="36" customWidth="1"/>
    <col min="2" max="2" width="41.55" customWidth="1"/>
    <col min="3" max="4" width="13.8416666666667" customWidth="1"/>
    <col min="5" max="5" width="24.625" customWidth="1"/>
    <col min="6" max="6" width="6.375" customWidth="1"/>
    <col min="7" max="7" width="10" customWidth="1"/>
    <col min="8" max="8" width="9.625" customWidth="1"/>
    <col min="9" max="9" width="10.375" customWidth="1"/>
    <col min="10" max="10" width="52.125" customWidth="1"/>
  </cols>
  <sheetData>
    <row r="1" ht="18" customHeight="1" spans="1:10">
      <c r="A1" s="26" t="s">
        <v>256</v>
      </c>
      <c r="B1" s="26"/>
      <c r="C1" s="26"/>
      <c r="D1" s="26"/>
      <c r="E1" s="26"/>
      <c r="F1" s="26"/>
      <c r="G1" s="26"/>
      <c r="H1" s="26"/>
      <c r="I1" s="26"/>
      <c r="J1" s="26"/>
    </row>
    <row r="2" ht="45" customHeight="1" spans="1:10">
      <c r="A2" s="40" t="s">
        <v>257</v>
      </c>
      <c r="B2" s="40"/>
      <c r="C2" s="40"/>
      <c r="D2" s="40"/>
      <c r="E2" s="40"/>
      <c r="F2" s="40"/>
      <c r="G2" s="40"/>
      <c r="H2" s="40"/>
      <c r="I2" s="40"/>
      <c r="J2" s="40"/>
    </row>
    <row r="3" ht="20.25" customHeight="1" spans="1:10">
      <c r="A3" s="25" t="str">
        <f>"单位名称："&amp;"峨山彝族自治县林业和草原局"</f>
        <v>单位名称：峨山彝族自治县林业和草原局</v>
      </c>
      <c r="B3" s="25"/>
      <c r="C3" s="25"/>
      <c r="D3" s="25"/>
      <c r="E3" s="25"/>
      <c r="F3" s="25"/>
      <c r="G3" s="25"/>
      <c r="H3" s="25"/>
      <c r="I3" s="25"/>
      <c r="J3" s="25"/>
    </row>
    <row r="4" s="67" customFormat="1" ht="20.25" customHeight="1" spans="1:10">
      <c r="A4" s="42" t="s">
        <v>258</v>
      </c>
      <c r="B4" s="42" t="s">
        <v>259</v>
      </c>
      <c r="C4" s="42" t="s">
        <v>260</v>
      </c>
      <c r="D4" s="42" t="s">
        <v>261</v>
      </c>
      <c r="E4" s="42" t="s">
        <v>262</v>
      </c>
      <c r="F4" s="42" t="s">
        <v>263</v>
      </c>
      <c r="G4" s="42" t="s">
        <v>264</v>
      </c>
      <c r="H4" s="42" t="s">
        <v>265</v>
      </c>
      <c r="I4" s="42" t="s">
        <v>266</v>
      </c>
      <c r="J4" s="42" t="s">
        <v>267</v>
      </c>
    </row>
    <row r="5" s="67" customFormat="1" ht="25" customHeight="1" spans="1:10">
      <c r="A5" s="42"/>
      <c r="B5" s="42"/>
      <c r="C5" s="42"/>
      <c r="D5" s="42"/>
      <c r="E5" s="42"/>
      <c r="F5" s="42"/>
      <c r="G5" s="42"/>
      <c r="H5" s="42"/>
      <c r="I5" s="42"/>
      <c r="J5" s="42"/>
    </row>
    <row r="6" ht="20.25" customHeight="1" spans="1:10">
      <c r="A6" s="43">
        <v>1</v>
      </c>
      <c r="B6" s="43">
        <v>2</v>
      </c>
      <c r="C6" s="43">
        <v>3</v>
      </c>
      <c r="D6" s="43">
        <v>4</v>
      </c>
      <c r="E6" s="43">
        <v>5</v>
      </c>
      <c r="F6" s="43">
        <v>6</v>
      </c>
      <c r="G6" s="43">
        <v>7</v>
      </c>
      <c r="H6" s="43">
        <v>8</v>
      </c>
      <c r="I6" s="43">
        <v>9</v>
      </c>
      <c r="J6" s="43">
        <v>10</v>
      </c>
    </row>
    <row r="7" ht="20.25" customHeight="1" spans="1:10">
      <c r="A7" s="29" t="s">
        <v>56</v>
      </c>
      <c r="B7" s="29"/>
      <c r="C7" s="29"/>
      <c r="E7" s="48"/>
      <c r="F7" s="48"/>
      <c r="G7" s="48"/>
      <c r="H7" s="48"/>
      <c r="I7" s="48"/>
      <c r="J7" s="48"/>
    </row>
    <row r="8" ht="94" customHeight="1" spans="1:10">
      <c r="A8" s="68" t="s">
        <v>251</v>
      </c>
      <c r="B8" s="29" t="s">
        <v>268</v>
      </c>
      <c r="C8" s="30"/>
      <c r="D8" s="30"/>
      <c r="E8" s="48"/>
      <c r="F8" s="48"/>
      <c r="G8" s="48"/>
      <c r="H8" s="48"/>
      <c r="I8" s="48"/>
      <c r="J8" s="48"/>
    </row>
    <row r="9" ht="24" customHeight="1" spans="1:10">
      <c r="A9" s="29"/>
      <c r="B9" s="29"/>
      <c r="C9" s="29" t="s">
        <v>269</v>
      </c>
      <c r="D9" s="69" t="s">
        <v>270</v>
      </c>
      <c r="E9" s="70" t="s">
        <v>271</v>
      </c>
      <c r="F9" s="49" t="s">
        <v>272</v>
      </c>
      <c r="G9" s="30" t="s">
        <v>49</v>
      </c>
      <c r="H9" s="49" t="s">
        <v>273</v>
      </c>
      <c r="I9" s="49" t="s">
        <v>274</v>
      </c>
      <c r="J9" s="70" t="s">
        <v>275</v>
      </c>
    </row>
    <row r="10" ht="24" customHeight="1" spans="1:10">
      <c r="A10" s="29"/>
      <c r="B10" s="29"/>
      <c r="C10" s="29" t="s">
        <v>269</v>
      </c>
      <c r="D10" s="69" t="s">
        <v>270</v>
      </c>
      <c r="E10" s="70" t="s">
        <v>276</v>
      </c>
      <c r="F10" s="49" t="s">
        <v>272</v>
      </c>
      <c r="G10" s="30" t="s">
        <v>277</v>
      </c>
      <c r="H10" s="49" t="s">
        <v>273</v>
      </c>
      <c r="I10" s="49" t="s">
        <v>274</v>
      </c>
      <c r="J10" s="70" t="s">
        <v>278</v>
      </c>
    </row>
    <row r="11" ht="24" customHeight="1" spans="1:10">
      <c r="A11" s="29"/>
      <c r="B11" s="29"/>
      <c r="C11" s="29" t="s">
        <v>269</v>
      </c>
      <c r="D11" s="69" t="s">
        <v>279</v>
      </c>
      <c r="E11" s="70" t="s">
        <v>280</v>
      </c>
      <c r="F11" s="49" t="s">
        <v>272</v>
      </c>
      <c r="G11" s="30" t="s">
        <v>281</v>
      </c>
      <c r="H11" s="49" t="s">
        <v>282</v>
      </c>
      <c r="I11" s="49" t="s">
        <v>274</v>
      </c>
      <c r="J11" s="70" t="s">
        <v>283</v>
      </c>
    </row>
    <row r="12" ht="24" customHeight="1" spans="1:10">
      <c r="A12" s="29"/>
      <c r="B12" s="29"/>
      <c r="C12" s="29" t="s">
        <v>284</v>
      </c>
      <c r="D12" s="69" t="s">
        <v>285</v>
      </c>
      <c r="E12" s="70" t="s">
        <v>286</v>
      </c>
      <c r="F12" s="49" t="s">
        <v>272</v>
      </c>
      <c r="G12" s="30" t="s">
        <v>287</v>
      </c>
      <c r="H12" s="49" t="s">
        <v>282</v>
      </c>
      <c r="I12" s="49" t="s">
        <v>288</v>
      </c>
      <c r="J12" s="70" t="s">
        <v>289</v>
      </c>
    </row>
    <row r="13" ht="24" customHeight="1" spans="1:10">
      <c r="A13" s="29"/>
      <c r="B13" s="29"/>
      <c r="C13" s="29" t="s">
        <v>290</v>
      </c>
      <c r="D13" s="69" t="s">
        <v>291</v>
      </c>
      <c r="E13" s="70" t="s">
        <v>292</v>
      </c>
      <c r="F13" s="49" t="s">
        <v>293</v>
      </c>
      <c r="G13" s="30" t="s">
        <v>294</v>
      </c>
      <c r="H13" s="49" t="s">
        <v>282</v>
      </c>
      <c r="I13" s="49" t="s">
        <v>288</v>
      </c>
      <c r="J13" s="70" t="s">
        <v>295</v>
      </c>
    </row>
    <row r="14" ht="125" customHeight="1" spans="1:10">
      <c r="A14" s="68" t="s">
        <v>248</v>
      </c>
      <c r="B14" s="29" t="s">
        <v>296</v>
      </c>
      <c r="C14" s="29"/>
      <c r="D14" s="29"/>
      <c r="E14" s="29"/>
      <c r="F14" s="29"/>
      <c r="G14" s="29"/>
      <c r="H14" s="29"/>
      <c r="I14" s="29"/>
      <c r="J14" s="29"/>
    </row>
    <row r="15" ht="25" customHeight="1" spans="1:10">
      <c r="A15" s="29"/>
      <c r="B15" s="29"/>
      <c r="C15" s="29" t="s">
        <v>269</v>
      </c>
      <c r="D15" s="69" t="s">
        <v>270</v>
      </c>
      <c r="E15" s="70" t="s">
        <v>297</v>
      </c>
      <c r="F15" s="49" t="s">
        <v>272</v>
      </c>
      <c r="G15" s="30" t="s">
        <v>298</v>
      </c>
      <c r="H15" s="49" t="s">
        <v>299</v>
      </c>
      <c r="I15" s="49" t="s">
        <v>274</v>
      </c>
      <c r="J15" s="70" t="s">
        <v>300</v>
      </c>
    </row>
    <row r="16" ht="34" customHeight="1" spans="1:10">
      <c r="A16" s="29"/>
      <c r="B16" s="29"/>
      <c r="C16" s="29" t="s">
        <v>269</v>
      </c>
      <c r="D16" s="69" t="s">
        <v>279</v>
      </c>
      <c r="E16" s="70" t="s">
        <v>301</v>
      </c>
      <c r="F16" s="49" t="s">
        <v>272</v>
      </c>
      <c r="G16" s="30" t="s">
        <v>281</v>
      </c>
      <c r="H16" s="49" t="s">
        <v>282</v>
      </c>
      <c r="I16" s="49" t="s">
        <v>274</v>
      </c>
      <c r="J16" s="70" t="s">
        <v>302</v>
      </c>
    </row>
    <row r="17" ht="24" customHeight="1" spans="1:10">
      <c r="A17" s="29"/>
      <c r="B17" s="29"/>
      <c r="C17" s="29" t="s">
        <v>284</v>
      </c>
      <c r="D17" s="69" t="s">
        <v>303</v>
      </c>
      <c r="E17" s="70" t="s">
        <v>304</v>
      </c>
      <c r="F17" s="49" t="s">
        <v>305</v>
      </c>
      <c r="G17" s="30" t="s">
        <v>306</v>
      </c>
      <c r="H17" s="49" t="s">
        <v>282</v>
      </c>
      <c r="I17" s="49" t="s">
        <v>274</v>
      </c>
      <c r="J17" s="70" t="s">
        <v>307</v>
      </c>
    </row>
    <row r="18" ht="24" customHeight="1" spans="1:10">
      <c r="A18" s="29"/>
      <c r="B18" s="29"/>
      <c r="C18" s="29" t="s">
        <v>284</v>
      </c>
      <c r="D18" s="69" t="s">
        <v>308</v>
      </c>
      <c r="E18" s="70" t="s">
        <v>309</v>
      </c>
      <c r="F18" s="49" t="s">
        <v>272</v>
      </c>
      <c r="G18" s="30" t="s">
        <v>310</v>
      </c>
      <c r="H18" s="49" t="s">
        <v>282</v>
      </c>
      <c r="I18" s="49" t="s">
        <v>288</v>
      </c>
      <c r="J18" s="70" t="s">
        <v>311</v>
      </c>
    </row>
    <row r="19" ht="34" customHeight="1" spans="1:10">
      <c r="A19" s="29"/>
      <c r="B19" s="29"/>
      <c r="C19" s="29" t="s">
        <v>290</v>
      </c>
      <c r="D19" s="69" t="s">
        <v>291</v>
      </c>
      <c r="E19" s="70" t="s">
        <v>312</v>
      </c>
      <c r="F19" s="49" t="s">
        <v>293</v>
      </c>
      <c r="G19" s="30" t="s">
        <v>313</v>
      </c>
      <c r="H19" s="49" t="s">
        <v>282</v>
      </c>
      <c r="I19" s="49" t="s">
        <v>274</v>
      </c>
      <c r="J19" s="70" t="s">
        <v>314</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rintOptions horizontalCentered="1"/>
  <pageMargins left="0.751388888888889" right="0.751388888888889" top="1" bottom="1" header="0.5" footer="0.5"/>
  <pageSetup paperSize="1" scale="56" pageOrder="overThenDown"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A3" sqref="A3:C3"/>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s="1" customFormat="1" ht="18.75" customHeight="1" spans="1:6">
      <c r="A1" s="12"/>
      <c r="B1" s="12"/>
      <c r="C1" s="12"/>
      <c r="D1" s="12"/>
      <c r="E1" s="12"/>
      <c r="F1" s="54" t="s">
        <v>315</v>
      </c>
    </row>
    <row r="2" s="1" customFormat="1" ht="37.5" customHeight="1" spans="1:6">
      <c r="A2" s="4" t="s">
        <v>316</v>
      </c>
      <c r="B2" s="4"/>
      <c r="C2" s="4"/>
      <c r="D2" s="4"/>
      <c r="E2" s="4"/>
      <c r="F2" s="4"/>
    </row>
    <row r="3" s="1" customFormat="1" ht="18.75" customHeight="1" spans="1:6">
      <c r="A3" s="55" t="str">
        <f>"单位名称："&amp;"峨山彝族自治县林业和草原局"</f>
        <v>单位名称：峨山彝族自治县林业和草原局</v>
      </c>
      <c r="B3" s="55"/>
      <c r="C3" s="55"/>
      <c r="D3" s="56"/>
      <c r="E3" s="56"/>
      <c r="F3" s="57" t="s">
        <v>29</v>
      </c>
    </row>
    <row r="4" ht="26" customHeight="1" spans="1:6">
      <c r="A4" s="13" t="s">
        <v>140</v>
      </c>
      <c r="B4" s="13" t="s">
        <v>60</v>
      </c>
      <c r="C4" s="13" t="s">
        <v>61</v>
      </c>
      <c r="D4" s="58" t="s">
        <v>317</v>
      </c>
      <c r="E4" s="58"/>
      <c r="F4" s="58"/>
    </row>
    <row r="5" ht="26" customHeight="1" spans="1:6">
      <c r="A5" s="13" t="s">
        <v>60</v>
      </c>
      <c r="B5" s="13" t="s">
        <v>60</v>
      </c>
      <c r="C5" s="13" t="s">
        <v>61</v>
      </c>
      <c r="D5" s="58" t="s">
        <v>34</v>
      </c>
      <c r="E5" s="58" t="s">
        <v>64</v>
      </c>
      <c r="F5" s="58" t="s">
        <v>65</v>
      </c>
    </row>
    <row r="6" ht="26" customHeight="1" spans="1:6">
      <c r="A6" s="59" t="s">
        <v>46</v>
      </c>
      <c r="B6" s="59">
        <v>2</v>
      </c>
      <c r="C6" s="60">
        <v>3</v>
      </c>
      <c r="D6" s="14" t="s">
        <v>49</v>
      </c>
      <c r="E6" s="14" t="s">
        <v>50</v>
      </c>
      <c r="F6" s="14" t="s">
        <v>51</v>
      </c>
    </row>
    <row r="7" ht="26" customHeight="1" spans="1:6">
      <c r="A7" s="61"/>
      <c r="B7" s="61"/>
      <c r="C7" s="62"/>
      <c r="D7" s="17"/>
      <c r="E7" s="17"/>
      <c r="F7" s="17"/>
    </row>
    <row r="8" ht="26" customHeight="1" spans="1:6">
      <c r="A8" s="63" t="s">
        <v>112</v>
      </c>
      <c r="B8" s="63"/>
      <c r="C8" s="64"/>
      <c r="D8" s="65"/>
      <c r="E8" s="65"/>
      <c r="F8" s="65"/>
    </row>
    <row r="9" ht="21" customHeight="1" spans="1:2">
      <c r="A9" s="66" t="s">
        <v>318</v>
      </c>
      <c r="B9" s="66"/>
    </row>
  </sheetData>
  <mergeCells count="8">
    <mergeCell ref="A2:F2"/>
    <mergeCell ref="A3:C3"/>
    <mergeCell ref="D4:F4"/>
    <mergeCell ref="A8:C8"/>
    <mergeCell ref="A9:B9"/>
    <mergeCell ref="A4:A5"/>
    <mergeCell ref="B4:B5"/>
    <mergeCell ref="C4:C5"/>
  </mergeCells>
  <printOptions horizontalCentered="1"/>
  <pageMargins left="0.751388888888889" right="0.751388888888889" top="1" bottom="1" header="0.5" footer="0.5"/>
  <pageSetup paperSize="1" scale="89" pageOrder="overThenDown"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0"/>
  <sheetViews>
    <sheetView showZeros="0" workbookViewId="0">
      <pane ySplit="1" topLeftCell="A2" activePane="bottomLeft" state="frozen"/>
      <selection/>
      <selection pane="bottomLeft" activeCell="P3" sqref="P3:Q3"/>
    </sheetView>
  </sheetViews>
  <sheetFormatPr defaultColWidth="8.85" defaultRowHeight="15" customHeight="1"/>
  <cols>
    <col min="1" max="1" width="16.875" customWidth="1"/>
    <col min="2" max="2" width="17.125" customWidth="1"/>
    <col min="3" max="3" width="29.875" customWidth="1"/>
    <col min="4" max="4" width="8.125" customWidth="1"/>
    <col min="5" max="5" width="8.375" customWidth="1"/>
    <col min="6" max="6" width="14.125" customWidth="1"/>
    <col min="7" max="8" width="14.375" customWidth="1"/>
    <col min="9" max="9" width="9.875" customWidth="1"/>
    <col min="10" max="10" width="8.25" customWidth="1"/>
    <col min="11" max="17" width="9.375" customWidth="1"/>
  </cols>
  <sheetData>
    <row r="1" s="1" customFormat="1" ht="19" customHeight="1" spans="1:17">
      <c r="A1" s="46"/>
      <c r="B1" s="46"/>
      <c r="C1" s="46"/>
      <c r="D1" s="46"/>
      <c r="E1" s="46"/>
      <c r="F1" s="46"/>
      <c r="G1" s="46"/>
      <c r="H1" s="46"/>
      <c r="I1" s="46"/>
      <c r="J1" s="46"/>
      <c r="K1" s="46"/>
      <c r="L1" s="46"/>
      <c r="M1" s="46"/>
      <c r="N1" s="46"/>
      <c r="O1" s="46"/>
      <c r="P1" s="50" t="s">
        <v>319</v>
      </c>
      <c r="Q1" s="53"/>
    </row>
    <row r="2" ht="45" customHeight="1" spans="1:17">
      <c r="A2" s="40" t="s">
        <v>320</v>
      </c>
      <c r="B2" s="40"/>
      <c r="C2" s="40"/>
      <c r="D2" s="40"/>
      <c r="E2" s="40"/>
      <c r="F2" s="40"/>
      <c r="G2" s="40"/>
      <c r="H2" s="40"/>
      <c r="I2" s="40"/>
      <c r="J2" s="40"/>
      <c r="K2" s="40"/>
      <c r="L2" s="40"/>
      <c r="M2" s="40"/>
      <c r="N2" s="51"/>
      <c r="O2" s="51"/>
      <c r="P2" s="51"/>
      <c r="Q2" s="51"/>
    </row>
    <row r="3" s="1" customFormat="1" ht="20.25" customHeight="1" spans="1:17">
      <c r="A3" s="41" t="str">
        <f>"单位名称："&amp;"峨山彝族自治县林业和草原局"</f>
        <v>单位名称：峨山彝族自治县林业和草原局</v>
      </c>
      <c r="B3" s="41"/>
      <c r="C3" s="41"/>
      <c r="D3" s="41"/>
      <c r="E3" s="41"/>
      <c r="F3" s="41"/>
      <c r="G3" s="41"/>
      <c r="H3" s="41"/>
      <c r="I3" s="41"/>
      <c r="J3" s="41"/>
      <c r="K3" s="41"/>
      <c r="L3" s="41"/>
      <c r="M3" s="41"/>
      <c r="N3" s="41"/>
      <c r="O3" s="41"/>
      <c r="P3" s="50" t="s">
        <v>29</v>
      </c>
      <c r="Q3" s="53"/>
    </row>
    <row r="4" ht="25" customHeight="1" spans="1:17">
      <c r="A4" s="28" t="s">
        <v>321</v>
      </c>
      <c r="B4" s="28" t="s">
        <v>322</v>
      </c>
      <c r="C4" s="28" t="s">
        <v>323</v>
      </c>
      <c r="D4" s="28" t="s">
        <v>324</v>
      </c>
      <c r="E4" s="28" t="s">
        <v>325</v>
      </c>
      <c r="F4" s="28" t="s">
        <v>326</v>
      </c>
      <c r="G4" s="28" t="s">
        <v>147</v>
      </c>
      <c r="H4" s="28"/>
      <c r="I4" s="28"/>
      <c r="J4" s="28"/>
      <c r="K4" s="28"/>
      <c r="L4" s="28"/>
      <c r="M4" s="28"/>
      <c r="N4" s="28"/>
      <c r="O4" s="28"/>
      <c r="P4" s="28"/>
      <c r="Q4" s="28"/>
    </row>
    <row r="5" ht="25" customHeight="1" spans="1:17">
      <c r="A5" s="28" t="s">
        <v>327</v>
      </c>
      <c r="B5" s="28" t="s">
        <v>322</v>
      </c>
      <c r="C5" s="28" t="s">
        <v>323</v>
      </c>
      <c r="D5" s="28" t="s">
        <v>324</v>
      </c>
      <c r="E5" s="28" t="s">
        <v>325</v>
      </c>
      <c r="F5" s="28" t="s">
        <v>326</v>
      </c>
      <c r="G5" s="28" t="s">
        <v>32</v>
      </c>
      <c r="H5" s="28" t="s">
        <v>35</v>
      </c>
      <c r="I5" s="28" t="s">
        <v>328</v>
      </c>
      <c r="J5" s="28" t="s">
        <v>329</v>
      </c>
      <c r="K5" s="28" t="s">
        <v>38</v>
      </c>
      <c r="L5" s="28" t="s">
        <v>330</v>
      </c>
      <c r="M5" s="28" t="s">
        <v>63</v>
      </c>
      <c r="N5" s="28"/>
      <c r="O5" s="28"/>
      <c r="P5" s="28"/>
      <c r="Q5" s="28"/>
    </row>
    <row r="6" ht="37" customHeight="1" spans="1:17">
      <c r="A6" s="28"/>
      <c r="B6" s="28"/>
      <c r="C6" s="28"/>
      <c r="D6" s="28"/>
      <c r="E6" s="28"/>
      <c r="F6" s="28"/>
      <c r="G6" s="28"/>
      <c r="H6" s="28" t="s">
        <v>34</v>
      </c>
      <c r="I6" s="28"/>
      <c r="J6" s="28"/>
      <c r="K6" s="28"/>
      <c r="L6" s="28" t="s">
        <v>34</v>
      </c>
      <c r="M6" s="28" t="s">
        <v>41</v>
      </c>
      <c r="N6" s="28" t="s">
        <v>42</v>
      </c>
      <c r="O6" s="52" t="s">
        <v>43</v>
      </c>
      <c r="P6" s="52" t="s">
        <v>44</v>
      </c>
      <c r="Q6" s="52" t="s">
        <v>45</v>
      </c>
    </row>
    <row r="7" ht="20.25" customHeight="1" spans="1:17">
      <c r="A7" s="43">
        <v>1</v>
      </c>
      <c r="B7" s="43">
        <v>2</v>
      </c>
      <c r="C7" s="43">
        <v>3</v>
      </c>
      <c r="D7" s="43">
        <v>4</v>
      </c>
      <c r="E7" s="43">
        <v>5</v>
      </c>
      <c r="F7" s="43">
        <v>6</v>
      </c>
      <c r="G7" s="43">
        <v>7</v>
      </c>
      <c r="H7" s="43">
        <v>8</v>
      </c>
      <c r="I7" s="43">
        <v>9</v>
      </c>
      <c r="J7" s="43">
        <v>10</v>
      </c>
      <c r="K7" s="43">
        <v>11</v>
      </c>
      <c r="L7" s="43">
        <v>12</v>
      </c>
      <c r="M7" s="43">
        <v>13</v>
      </c>
      <c r="N7" s="43">
        <v>14</v>
      </c>
      <c r="O7" s="43">
        <v>15</v>
      </c>
      <c r="P7" s="43">
        <v>16</v>
      </c>
      <c r="Q7" s="43">
        <v>17</v>
      </c>
    </row>
    <row r="8" ht="20.25" customHeight="1" spans="1:17">
      <c r="A8" s="47" t="s">
        <v>194</v>
      </c>
      <c r="B8" s="29"/>
      <c r="C8" s="29"/>
      <c r="D8" s="48"/>
      <c r="E8" s="48"/>
      <c r="F8" s="48">
        <v>47800</v>
      </c>
      <c r="G8" s="48">
        <v>47800</v>
      </c>
      <c r="H8" s="48">
        <v>47800</v>
      </c>
      <c r="I8" s="48"/>
      <c r="J8" s="44"/>
      <c r="K8" s="44"/>
      <c r="L8" s="48"/>
      <c r="M8" s="48"/>
      <c r="N8" s="48"/>
      <c r="O8" s="48"/>
      <c r="P8" s="48"/>
      <c r="Q8" s="48"/>
    </row>
    <row r="9" ht="20.25" customHeight="1" spans="1:17">
      <c r="A9" s="29"/>
      <c r="B9" s="29" t="s">
        <v>331</v>
      </c>
      <c r="C9" s="29" t="str">
        <f>"A02010105"&amp;"  "&amp;"台式计算机"</f>
        <v>A02010105  台式计算机</v>
      </c>
      <c r="D9" s="49" t="s">
        <v>332</v>
      </c>
      <c r="E9" s="30">
        <v>5</v>
      </c>
      <c r="F9" s="48">
        <v>47800</v>
      </c>
      <c r="G9" s="48">
        <v>47800</v>
      </c>
      <c r="H9" s="44">
        <v>47800</v>
      </c>
      <c r="I9" s="44"/>
      <c r="J9" s="44"/>
      <c r="K9" s="44"/>
      <c r="L9" s="48"/>
      <c r="M9" s="48"/>
      <c r="N9" s="48"/>
      <c r="O9" s="48"/>
      <c r="P9" s="48"/>
      <c r="Q9" s="48"/>
    </row>
    <row r="10" ht="20.25" customHeight="1" spans="1:17">
      <c r="A10" s="47" t="s">
        <v>227</v>
      </c>
      <c r="B10" s="29"/>
      <c r="C10" s="29"/>
      <c r="D10" s="29"/>
      <c r="E10" s="29"/>
      <c r="F10" s="48">
        <v>188200</v>
      </c>
      <c r="G10" s="48">
        <v>188200</v>
      </c>
      <c r="H10" s="48">
        <v>188200</v>
      </c>
      <c r="I10" s="48"/>
      <c r="J10" s="44"/>
      <c r="K10" s="44"/>
      <c r="L10" s="48"/>
      <c r="M10" s="48"/>
      <c r="N10" s="48"/>
      <c r="O10" s="48"/>
      <c r="P10" s="48"/>
      <c r="Q10" s="48"/>
    </row>
    <row r="11" ht="20.25" customHeight="1" spans="1:17">
      <c r="A11" s="29"/>
      <c r="B11" s="29" t="s">
        <v>333</v>
      </c>
      <c r="C11" s="29" t="str">
        <f>"C23120301"&amp;"  "&amp;"车辆维修和保养服务"</f>
        <v>C23120301  车辆维修和保养服务</v>
      </c>
      <c r="D11" s="49" t="s">
        <v>334</v>
      </c>
      <c r="E11" s="30">
        <v>1</v>
      </c>
      <c r="F11" s="48">
        <v>35000</v>
      </c>
      <c r="G11" s="48">
        <v>35000</v>
      </c>
      <c r="H11" s="44">
        <v>35000</v>
      </c>
      <c r="I11" s="44"/>
      <c r="J11" s="44"/>
      <c r="K11" s="44"/>
      <c r="L11" s="48"/>
      <c r="M11" s="48"/>
      <c r="N11" s="48"/>
      <c r="O11" s="48"/>
      <c r="P11" s="48"/>
      <c r="Q11" s="48"/>
    </row>
    <row r="12" ht="20.25" customHeight="1" spans="1:17">
      <c r="A12" s="29"/>
      <c r="B12" s="29" t="s">
        <v>335</v>
      </c>
      <c r="C12" s="29" t="str">
        <f>"A05010599"&amp;"  "&amp;"其他柜类"</f>
        <v>A05010599  其他柜类</v>
      </c>
      <c r="D12" s="49" t="s">
        <v>336</v>
      </c>
      <c r="E12" s="30">
        <v>20</v>
      </c>
      <c r="F12" s="48">
        <v>2200</v>
      </c>
      <c r="G12" s="48">
        <v>2200</v>
      </c>
      <c r="H12" s="44">
        <v>2200</v>
      </c>
      <c r="I12" s="44"/>
      <c r="J12" s="44"/>
      <c r="K12" s="44"/>
      <c r="L12" s="48"/>
      <c r="M12" s="48"/>
      <c r="N12" s="48"/>
      <c r="O12" s="48"/>
      <c r="P12" s="48"/>
      <c r="Q12" s="48"/>
    </row>
    <row r="13" ht="20.25" customHeight="1" spans="1:17">
      <c r="A13" s="29"/>
      <c r="B13" s="29" t="s">
        <v>337</v>
      </c>
      <c r="C13" s="29" t="str">
        <f>"A05010102"&amp;"  "&amp;"钢塑床类"</f>
        <v>A05010102  钢塑床类</v>
      </c>
      <c r="D13" s="49" t="s">
        <v>338</v>
      </c>
      <c r="E13" s="30">
        <v>20</v>
      </c>
      <c r="F13" s="48">
        <v>5000</v>
      </c>
      <c r="G13" s="48">
        <v>5000</v>
      </c>
      <c r="H13" s="44">
        <v>5000</v>
      </c>
      <c r="I13" s="44"/>
      <c r="J13" s="44"/>
      <c r="K13" s="44"/>
      <c r="L13" s="48"/>
      <c r="M13" s="48"/>
      <c r="N13" s="48"/>
      <c r="O13" s="48"/>
      <c r="P13" s="48"/>
      <c r="Q13" s="48"/>
    </row>
    <row r="14" ht="20.25" customHeight="1" spans="1:17">
      <c r="A14" s="29"/>
      <c r="B14" s="29" t="s">
        <v>339</v>
      </c>
      <c r="C14" s="29" t="str">
        <f t="shared" ref="C14:C19" si="0">"C23120302"&amp;"  "&amp;"车辆加油、添加燃料服务"</f>
        <v>C23120302  车辆加油、添加燃料服务</v>
      </c>
      <c r="D14" s="49" t="s">
        <v>340</v>
      </c>
      <c r="E14" s="30">
        <v>5000</v>
      </c>
      <c r="F14" s="48">
        <v>40000</v>
      </c>
      <c r="G14" s="48">
        <v>40000</v>
      </c>
      <c r="H14" s="44">
        <v>40000</v>
      </c>
      <c r="I14" s="44"/>
      <c r="J14" s="44"/>
      <c r="K14" s="44"/>
      <c r="L14" s="48"/>
      <c r="M14" s="48"/>
      <c r="N14" s="48"/>
      <c r="O14" s="48"/>
      <c r="P14" s="48"/>
      <c r="Q14" s="48"/>
    </row>
    <row r="15" ht="20.25" customHeight="1" spans="1:17">
      <c r="A15" s="29"/>
      <c r="B15" s="29" t="s">
        <v>341</v>
      </c>
      <c r="C15" s="29" t="str">
        <f>"C2309019999"&amp;"  "&amp;"其他印刷服务"</f>
        <v>C2309019999  其他印刷服务</v>
      </c>
      <c r="D15" s="49" t="s">
        <v>342</v>
      </c>
      <c r="E15" s="30">
        <v>1</v>
      </c>
      <c r="F15" s="48">
        <v>90000</v>
      </c>
      <c r="G15" s="48">
        <v>90000</v>
      </c>
      <c r="H15" s="44">
        <v>90000</v>
      </c>
      <c r="I15" s="44"/>
      <c r="J15" s="44"/>
      <c r="K15" s="44"/>
      <c r="L15" s="48"/>
      <c r="M15" s="48"/>
      <c r="N15" s="48"/>
      <c r="O15" s="48"/>
      <c r="P15" s="48"/>
      <c r="Q15" s="48"/>
    </row>
    <row r="16" ht="20.25" customHeight="1" spans="1:17">
      <c r="A16" s="29"/>
      <c r="B16" s="29" t="s">
        <v>343</v>
      </c>
      <c r="C16" s="29" t="str">
        <f t="shared" ref="C16:C18" si="1">"C1804010201"&amp;"  "&amp;"机动车保险服务"</f>
        <v>C1804010201  机动车保险服务</v>
      </c>
      <c r="D16" s="49" t="s">
        <v>344</v>
      </c>
      <c r="E16" s="30">
        <v>4</v>
      </c>
      <c r="F16" s="48">
        <v>16000</v>
      </c>
      <c r="G16" s="48">
        <v>16000</v>
      </c>
      <c r="H16" s="44">
        <v>16000</v>
      </c>
      <c r="I16" s="44"/>
      <c r="J16" s="44"/>
      <c r="K16" s="44"/>
      <c r="L16" s="48"/>
      <c r="M16" s="48"/>
      <c r="N16" s="48"/>
      <c r="O16" s="48"/>
      <c r="P16" s="48"/>
      <c r="Q16" s="48"/>
    </row>
    <row r="17" ht="20.25" customHeight="1" spans="1:17">
      <c r="A17" s="47" t="s">
        <v>183</v>
      </c>
      <c r="B17" s="29"/>
      <c r="C17" s="29"/>
      <c r="D17" s="29"/>
      <c r="E17" s="29"/>
      <c r="F17" s="48">
        <v>27152</v>
      </c>
      <c r="G17" s="48">
        <v>27152</v>
      </c>
      <c r="H17" s="48">
        <v>27152</v>
      </c>
      <c r="I17" s="48"/>
      <c r="J17" s="44"/>
      <c r="K17" s="44"/>
      <c r="L17" s="48"/>
      <c r="M17" s="48"/>
      <c r="N17" s="48"/>
      <c r="O17" s="48"/>
      <c r="P17" s="48"/>
      <c r="Q17" s="48"/>
    </row>
    <row r="18" ht="20.25" customHeight="1" spans="1:17">
      <c r="A18" s="29"/>
      <c r="B18" s="29" t="s">
        <v>345</v>
      </c>
      <c r="C18" s="29" t="str">
        <f t="shared" si="1"/>
        <v>C1804010201  机动车保险服务</v>
      </c>
      <c r="D18" s="49" t="s">
        <v>344</v>
      </c>
      <c r="E18" s="30">
        <v>2</v>
      </c>
      <c r="F18" s="48">
        <v>14000</v>
      </c>
      <c r="G18" s="48">
        <v>14000</v>
      </c>
      <c r="H18" s="44">
        <v>14000</v>
      </c>
      <c r="I18" s="44"/>
      <c r="J18" s="44"/>
      <c r="K18" s="44"/>
      <c r="L18" s="48"/>
      <c r="M18" s="48"/>
      <c r="N18" s="48"/>
      <c r="O18" s="48"/>
      <c r="P18" s="48"/>
      <c r="Q18" s="48"/>
    </row>
    <row r="19" ht="20.25" customHeight="1" spans="1:17">
      <c r="A19" s="29"/>
      <c r="B19" s="29" t="s">
        <v>346</v>
      </c>
      <c r="C19" s="29" t="str">
        <f t="shared" si="0"/>
        <v>C23120302  车辆加油、添加燃料服务</v>
      </c>
      <c r="D19" s="49" t="s">
        <v>340</v>
      </c>
      <c r="E19" s="30">
        <v>1644</v>
      </c>
      <c r="F19" s="48">
        <v>13152</v>
      </c>
      <c r="G19" s="48">
        <v>13152</v>
      </c>
      <c r="H19" s="44">
        <v>13152</v>
      </c>
      <c r="I19" s="44"/>
      <c r="J19" s="44"/>
      <c r="K19" s="44"/>
      <c r="L19" s="48"/>
      <c r="M19" s="48"/>
      <c r="N19" s="48"/>
      <c r="O19" s="48"/>
      <c r="P19" s="48"/>
      <c r="Q19" s="48"/>
    </row>
    <row r="20" ht="20.25" customHeight="1" spans="1:17">
      <c r="A20" s="30" t="s">
        <v>32</v>
      </c>
      <c r="B20" s="30"/>
      <c r="C20" s="30"/>
      <c r="D20" s="49"/>
      <c r="E20" s="49"/>
      <c r="F20" s="48">
        <v>263152</v>
      </c>
      <c r="G20" s="48">
        <v>263152</v>
      </c>
      <c r="H20" s="48">
        <v>263152</v>
      </c>
      <c r="I20" s="48"/>
      <c r="J20" s="48"/>
      <c r="K20" s="48"/>
      <c r="L20" s="48"/>
      <c r="M20" s="48"/>
      <c r="N20" s="48"/>
      <c r="O20" s="48"/>
      <c r="P20" s="48"/>
      <c r="Q20" s="48"/>
    </row>
  </sheetData>
  <mergeCells count="19">
    <mergeCell ref="A1:M1"/>
    <mergeCell ref="P1:Q1"/>
    <mergeCell ref="A2:Q2"/>
    <mergeCell ref="A3:M3"/>
    <mergeCell ref="P3:Q3"/>
    <mergeCell ref="G4:Q4"/>
    <mergeCell ref="L5:Q5"/>
    <mergeCell ref="A20:E20"/>
    <mergeCell ref="A4:A6"/>
    <mergeCell ref="B4:B6"/>
    <mergeCell ref="C4:C6"/>
    <mergeCell ref="D4:D6"/>
    <mergeCell ref="E4:E6"/>
    <mergeCell ref="F4:F6"/>
    <mergeCell ref="G5:G6"/>
    <mergeCell ref="H5:H6"/>
    <mergeCell ref="I5:I6"/>
    <mergeCell ref="J5:J6"/>
    <mergeCell ref="K5:K6"/>
  </mergeCells>
  <printOptions horizontalCentered="1"/>
  <pageMargins left="0.751388888888889" right="0.751388888888889" top="1" bottom="1" header="0.5" footer="0.5"/>
  <pageSetup paperSize="1" scale="59" pageOrder="overThenDown"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workbookViewId="0">
      <pane ySplit="1" topLeftCell="A2" activePane="bottomLeft" state="frozen"/>
      <selection/>
      <selection pane="bottomLeft" activeCell="N3" sqref="N3"/>
    </sheetView>
  </sheetViews>
  <sheetFormatPr defaultColWidth="8.85" defaultRowHeight="15" customHeight="1"/>
  <cols>
    <col min="1" max="1" width="14" customWidth="1"/>
    <col min="2" max="2" width="17.75" customWidth="1"/>
    <col min="3" max="3" width="19.5" customWidth="1"/>
    <col min="4" max="5" width="14" customWidth="1"/>
    <col min="6" max="14" width="12.375" customWidth="1"/>
  </cols>
  <sheetData>
    <row r="1" s="1" customFormat="1" ht="18" customHeight="1" spans="1:14">
      <c r="A1" s="26"/>
      <c r="B1" s="26"/>
      <c r="C1" s="26"/>
      <c r="D1" s="26"/>
      <c r="E1" s="26"/>
      <c r="F1" s="26"/>
      <c r="G1" s="26"/>
      <c r="H1" s="26"/>
      <c r="I1" s="26"/>
      <c r="J1" s="26"/>
      <c r="K1" s="26"/>
      <c r="L1" s="26"/>
      <c r="M1" s="26"/>
      <c r="N1" s="26" t="s">
        <v>347</v>
      </c>
    </row>
    <row r="2" ht="45" customHeight="1" spans="1:14">
      <c r="A2" s="40" t="s">
        <v>348</v>
      </c>
      <c r="B2" s="40"/>
      <c r="C2" s="40"/>
      <c r="D2" s="40"/>
      <c r="E2" s="40"/>
      <c r="F2" s="40"/>
      <c r="G2" s="40"/>
      <c r="H2" s="40"/>
      <c r="I2" s="40"/>
      <c r="J2" s="40"/>
      <c r="K2" s="40"/>
      <c r="L2" s="40"/>
      <c r="M2" s="40"/>
      <c r="N2" s="40"/>
    </row>
    <row r="3" s="1" customFormat="1" ht="20.25" customHeight="1" spans="1:14">
      <c r="A3" s="41" t="str">
        <f>"单位名称："&amp;"峨山彝族自治县林业和草原局"</f>
        <v>单位名称：峨山彝族自治县林业和草原局</v>
      </c>
      <c r="B3" s="41"/>
      <c r="C3" s="41"/>
      <c r="D3" s="41"/>
      <c r="E3" s="41"/>
      <c r="F3" s="41"/>
      <c r="G3" s="41"/>
      <c r="H3" s="41"/>
      <c r="I3" s="26"/>
      <c r="J3" s="26"/>
      <c r="K3" s="26"/>
      <c r="L3" s="26"/>
      <c r="M3" s="26"/>
      <c r="N3" s="26" t="s">
        <v>29</v>
      </c>
    </row>
    <row r="4" ht="27.15" customHeight="1" spans="1:14">
      <c r="A4" s="42" t="s">
        <v>321</v>
      </c>
      <c r="B4" s="42" t="s">
        <v>349</v>
      </c>
      <c r="C4" s="42" t="s">
        <v>350</v>
      </c>
      <c r="D4" s="42" t="s">
        <v>147</v>
      </c>
      <c r="E4" s="42"/>
      <c r="F4" s="42"/>
      <c r="G4" s="42"/>
      <c r="H4" s="42"/>
      <c r="I4" s="42"/>
      <c r="J4" s="42"/>
      <c r="K4" s="42"/>
      <c r="L4" s="42"/>
      <c r="M4" s="42"/>
      <c r="N4" s="42"/>
    </row>
    <row r="5" ht="23.4" customHeight="1" spans="1:14">
      <c r="A5" s="42" t="s">
        <v>327</v>
      </c>
      <c r="B5" s="42"/>
      <c r="C5" s="42" t="s">
        <v>351</v>
      </c>
      <c r="D5" s="42" t="s">
        <v>32</v>
      </c>
      <c r="E5" s="42" t="s">
        <v>35</v>
      </c>
      <c r="F5" s="42" t="s">
        <v>328</v>
      </c>
      <c r="G5" s="42" t="s">
        <v>329</v>
      </c>
      <c r="H5" s="42" t="s">
        <v>38</v>
      </c>
      <c r="I5" s="42" t="s">
        <v>330</v>
      </c>
      <c r="J5" s="42"/>
      <c r="K5" s="42"/>
      <c r="L5" s="42"/>
      <c r="M5" s="42"/>
      <c r="N5" s="42"/>
    </row>
    <row r="6" ht="33" customHeight="1" spans="1:14">
      <c r="A6" s="42"/>
      <c r="B6" s="42"/>
      <c r="C6" s="42"/>
      <c r="D6" s="42"/>
      <c r="E6" s="42" t="s">
        <v>34</v>
      </c>
      <c r="F6" s="42"/>
      <c r="G6" s="42"/>
      <c r="H6" s="42"/>
      <c r="I6" s="42" t="s">
        <v>34</v>
      </c>
      <c r="J6" s="42" t="s">
        <v>41</v>
      </c>
      <c r="K6" s="42" t="s">
        <v>42</v>
      </c>
      <c r="L6" s="45" t="s">
        <v>43</v>
      </c>
      <c r="M6" s="45" t="s">
        <v>44</v>
      </c>
      <c r="N6" s="45" t="s">
        <v>45</v>
      </c>
    </row>
    <row r="7" ht="23" customHeight="1" spans="1:14">
      <c r="A7" s="43">
        <v>1</v>
      </c>
      <c r="B7" s="43">
        <v>2</v>
      </c>
      <c r="C7" s="43">
        <v>3</v>
      </c>
      <c r="D7" s="43">
        <v>4</v>
      </c>
      <c r="E7" s="43">
        <v>5</v>
      </c>
      <c r="F7" s="43">
        <v>6</v>
      </c>
      <c r="G7" s="43">
        <v>7</v>
      </c>
      <c r="H7" s="43">
        <v>8</v>
      </c>
      <c r="I7" s="43">
        <v>9</v>
      </c>
      <c r="J7" s="43">
        <v>10</v>
      </c>
      <c r="K7" s="43">
        <v>11</v>
      </c>
      <c r="L7" s="43">
        <v>12</v>
      </c>
      <c r="M7" s="43">
        <v>13</v>
      </c>
      <c r="N7" s="43">
        <v>14</v>
      </c>
    </row>
    <row r="8" ht="23" customHeight="1" spans="1:14">
      <c r="A8" s="29" t="s">
        <v>227</v>
      </c>
      <c r="B8" s="29"/>
      <c r="C8" s="29"/>
      <c r="D8" s="44">
        <v>125000</v>
      </c>
      <c r="E8" s="44">
        <v>125000</v>
      </c>
      <c r="F8" s="44"/>
      <c r="G8" s="44"/>
      <c r="H8" s="44"/>
      <c r="I8" s="44"/>
      <c r="J8" s="44"/>
      <c r="K8" s="44"/>
      <c r="L8" s="44"/>
      <c r="M8" s="44"/>
      <c r="N8" s="44"/>
    </row>
    <row r="9" ht="23" customHeight="1" spans="1:14">
      <c r="A9" s="29"/>
      <c r="B9" s="29" t="s">
        <v>341</v>
      </c>
      <c r="C9" s="29" t="s">
        <v>352</v>
      </c>
      <c r="D9" s="44">
        <v>90000</v>
      </c>
      <c r="E9" s="44">
        <v>90000</v>
      </c>
      <c r="F9" s="44"/>
      <c r="G9" s="44"/>
      <c r="H9" s="44"/>
      <c r="I9" s="44"/>
      <c r="J9" s="44"/>
      <c r="K9" s="44"/>
      <c r="L9" s="44"/>
      <c r="M9" s="44"/>
      <c r="N9" s="44"/>
    </row>
    <row r="10" ht="23" customHeight="1" spans="1:14">
      <c r="A10" s="29"/>
      <c r="B10" s="29" t="s">
        <v>333</v>
      </c>
      <c r="C10" s="29" t="s">
        <v>353</v>
      </c>
      <c r="D10" s="44">
        <v>35000</v>
      </c>
      <c r="E10" s="44">
        <v>35000</v>
      </c>
      <c r="F10" s="44"/>
      <c r="G10" s="44"/>
      <c r="H10" s="44"/>
      <c r="I10" s="44"/>
      <c r="J10" s="44"/>
      <c r="K10" s="44"/>
      <c r="L10" s="44"/>
      <c r="M10" s="44"/>
      <c r="N10" s="44"/>
    </row>
    <row r="11" ht="23" customHeight="1" spans="1:14">
      <c r="A11" s="30" t="s">
        <v>32</v>
      </c>
      <c r="B11" s="30"/>
      <c r="C11" s="30"/>
      <c r="D11" s="44">
        <v>125000</v>
      </c>
      <c r="E11" s="44">
        <v>125000</v>
      </c>
      <c r="F11" s="44"/>
      <c r="G11" s="44"/>
      <c r="H11" s="44"/>
      <c r="I11" s="44"/>
      <c r="J11" s="44"/>
      <c r="K11" s="44"/>
      <c r="L11" s="44"/>
      <c r="M11" s="44"/>
      <c r="N11" s="44"/>
    </row>
  </sheetData>
  <mergeCells count="14">
    <mergeCell ref="A1:I1"/>
    <mergeCell ref="A2:N2"/>
    <mergeCell ref="A3:H3"/>
    <mergeCell ref="D4:N4"/>
    <mergeCell ref="I5:N5"/>
    <mergeCell ref="A11:C11"/>
    <mergeCell ref="A4:A6"/>
    <mergeCell ref="B4:B6"/>
    <mergeCell ref="C4:C6"/>
    <mergeCell ref="D5:D6"/>
    <mergeCell ref="E5:E6"/>
    <mergeCell ref="F5:F6"/>
    <mergeCell ref="G5:G6"/>
    <mergeCell ref="H5:H6"/>
  </mergeCells>
  <printOptions horizontalCentered="1"/>
  <pageMargins left="0.751388888888889" right="0.751388888888889" top="1" bottom="1" header="0.5" footer="0.5"/>
  <pageSetup paperSize="1" scale="64" pageOrder="overThenDown"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9"/>
  <sheetViews>
    <sheetView showZeros="0" workbookViewId="0">
      <pane ySplit="1" topLeftCell="A2" activePane="bottomLeft" state="frozen"/>
      <selection/>
      <selection pane="bottomLeft" activeCell="G15" sqref="G15"/>
    </sheetView>
  </sheetViews>
  <sheetFormatPr defaultColWidth="8.85" defaultRowHeight="15" customHeight="1"/>
  <cols>
    <col min="1" max="1" width="22.125" customWidth="1"/>
    <col min="2" max="11" width="15.375" customWidth="1"/>
  </cols>
  <sheetData>
    <row r="1" ht="24.15" customHeight="1" spans="1:11">
      <c r="A1" s="25"/>
      <c r="B1" s="25"/>
      <c r="C1" s="25"/>
      <c r="D1" s="25"/>
      <c r="E1" s="25"/>
      <c r="F1" s="25"/>
      <c r="G1" s="25"/>
      <c r="H1" s="25"/>
      <c r="I1" s="25"/>
      <c r="J1" s="26"/>
      <c r="K1" s="26" t="s">
        <v>354</v>
      </c>
    </row>
    <row r="2" ht="45.15" customHeight="1" spans="1:11">
      <c r="A2" s="34" t="s">
        <v>355</v>
      </c>
      <c r="B2" s="35"/>
      <c r="C2" s="35"/>
      <c r="D2" s="35"/>
      <c r="E2" s="35"/>
      <c r="F2" s="35"/>
      <c r="G2" s="35"/>
      <c r="H2" s="35"/>
      <c r="I2" s="35"/>
      <c r="J2" s="35"/>
      <c r="K2" s="38"/>
    </row>
    <row r="3" ht="18.75" customHeight="1" spans="1:11">
      <c r="A3" s="25" t="str">
        <f>"单位名称："&amp;"峨山彝族自治县林业和草原局"</f>
        <v>单位名称：峨山彝族自治县林业和草原局</v>
      </c>
      <c r="B3" s="25"/>
      <c r="C3" s="25"/>
      <c r="D3" s="25"/>
      <c r="E3" s="25"/>
      <c r="F3" s="25"/>
      <c r="G3" s="25"/>
      <c r="H3" s="25"/>
      <c r="I3" s="25"/>
      <c r="J3" s="26"/>
      <c r="K3" s="26" t="s">
        <v>29</v>
      </c>
    </row>
    <row r="4" ht="27" customHeight="1" spans="1:11">
      <c r="A4" s="36" t="s">
        <v>356</v>
      </c>
      <c r="B4" s="36" t="s">
        <v>147</v>
      </c>
      <c r="C4" s="36"/>
      <c r="D4" s="36"/>
      <c r="E4" s="36" t="s">
        <v>357</v>
      </c>
      <c r="F4" s="36"/>
      <c r="G4" s="36"/>
      <c r="H4" s="36"/>
      <c r="I4" s="36"/>
      <c r="J4" s="36"/>
      <c r="K4" s="36"/>
    </row>
    <row r="5" ht="27" customHeight="1" spans="1:11">
      <c r="A5" s="36"/>
      <c r="B5" s="36" t="s">
        <v>32</v>
      </c>
      <c r="C5" s="36" t="s">
        <v>35</v>
      </c>
      <c r="D5" s="36" t="s">
        <v>328</v>
      </c>
      <c r="E5" s="36" t="s">
        <v>358</v>
      </c>
      <c r="F5" s="36" t="s">
        <v>359</v>
      </c>
      <c r="G5" s="36" t="s">
        <v>360</v>
      </c>
      <c r="H5" s="36" t="s">
        <v>361</v>
      </c>
      <c r="I5" s="36" t="s">
        <v>362</v>
      </c>
      <c r="J5" s="36" t="s">
        <v>363</v>
      </c>
      <c r="K5" s="36" t="s">
        <v>364</v>
      </c>
    </row>
    <row r="6" ht="24" customHeight="1" spans="1:11">
      <c r="A6" s="37" t="s">
        <v>46</v>
      </c>
      <c r="B6" s="37" t="s">
        <v>47</v>
      </c>
      <c r="C6" s="37" t="s">
        <v>48</v>
      </c>
      <c r="D6" s="37" t="s">
        <v>49</v>
      </c>
      <c r="E6" s="37" t="s">
        <v>50</v>
      </c>
      <c r="F6" s="37" t="s">
        <v>51</v>
      </c>
      <c r="G6" s="37" t="s">
        <v>52</v>
      </c>
      <c r="H6" s="37" t="s">
        <v>53</v>
      </c>
      <c r="I6" s="37" t="s">
        <v>54</v>
      </c>
      <c r="J6" s="37" t="s">
        <v>71</v>
      </c>
      <c r="K6" s="37" t="s">
        <v>365</v>
      </c>
    </row>
    <row r="7" ht="24" customHeight="1" spans="1:11">
      <c r="A7" s="29"/>
      <c r="B7" s="29"/>
      <c r="C7" s="29"/>
      <c r="D7" s="29"/>
      <c r="E7" s="29"/>
      <c r="F7" s="29"/>
      <c r="G7" s="29"/>
      <c r="H7" s="29"/>
      <c r="I7" s="29"/>
      <c r="J7" s="29"/>
      <c r="K7" s="39"/>
    </row>
    <row r="8" ht="24" customHeight="1" spans="1:11">
      <c r="A8" s="30"/>
      <c r="B8" s="29"/>
      <c r="C8" s="29"/>
      <c r="D8" s="29"/>
      <c r="E8" s="29"/>
      <c r="F8" s="29"/>
      <c r="G8" s="29"/>
      <c r="H8" s="29"/>
      <c r="I8" s="29"/>
      <c r="J8" s="29"/>
      <c r="K8" s="39"/>
    </row>
    <row r="9" ht="24" customHeight="1" spans="1:2">
      <c r="A9" s="23" t="s">
        <v>366</v>
      </c>
      <c r="B9" s="23"/>
    </row>
  </sheetData>
  <mergeCells count="6">
    <mergeCell ref="A2:K2"/>
    <mergeCell ref="A3:C3"/>
    <mergeCell ref="B4:D4"/>
    <mergeCell ref="E4:K4"/>
    <mergeCell ref="A9:B9"/>
    <mergeCell ref="A4:A5"/>
  </mergeCells>
  <printOptions horizontalCentered="1"/>
  <pageMargins left="0.751388888888889" right="0.751388888888889" top="1" bottom="1" header="0.5" footer="0.5"/>
  <pageSetup paperSize="1" scale="70" pageOrder="overThenDown"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pane ySplit="1" topLeftCell="A2" activePane="bottomLeft" state="frozen"/>
      <selection/>
      <selection pane="bottomLeft" activeCell="A3" sqref="A3:C3"/>
    </sheetView>
  </sheetViews>
  <sheetFormatPr defaultColWidth="8.85" defaultRowHeight="15" customHeight="1" outlineLevelRow="7"/>
  <cols>
    <col min="1" max="1" width="21.625" customWidth="1"/>
    <col min="2" max="10" width="16.75" customWidth="1"/>
  </cols>
  <sheetData>
    <row r="1" ht="18.75" customHeight="1" spans="1:10">
      <c r="A1" s="25"/>
      <c r="B1" s="25"/>
      <c r="C1" s="25"/>
      <c r="D1" s="25"/>
      <c r="E1" s="25"/>
      <c r="F1" s="25"/>
      <c r="G1" s="25"/>
      <c r="H1" s="25"/>
      <c r="I1" s="25"/>
      <c r="J1" s="26" t="s">
        <v>367</v>
      </c>
    </row>
    <row r="2" ht="52.05" customHeight="1" spans="1:10">
      <c r="A2" s="31" t="s">
        <v>368</v>
      </c>
      <c r="B2" s="32"/>
      <c r="C2" s="32"/>
      <c r="D2" s="32"/>
      <c r="E2" s="32"/>
      <c r="F2" s="32"/>
      <c r="G2" s="32"/>
      <c r="H2" s="32"/>
      <c r="I2" s="32"/>
      <c r="J2" s="32"/>
    </row>
    <row r="3" ht="21.3" customHeight="1" spans="1:10">
      <c r="A3" s="25" t="str">
        <f>"单位名称："&amp;"峨山彝族自治县林业和草原局"</f>
        <v>单位名称：峨山彝族自治县林业和草原局</v>
      </c>
      <c r="B3" s="25"/>
      <c r="C3" s="25"/>
      <c r="D3" s="33"/>
      <c r="E3" s="33"/>
      <c r="F3" s="33"/>
      <c r="G3" s="33"/>
      <c r="H3" s="33"/>
      <c r="I3" s="33"/>
      <c r="J3" s="33"/>
    </row>
    <row r="4" ht="28" customHeight="1" spans="1:10">
      <c r="A4" s="28" t="s">
        <v>258</v>
      </c>
      <c r="B4" s="28" t="s">
        <v>259</v>
      </c>
      <c r="C4" s="28" t="s">
        <v>260</v>
      </c>
      <c r="D4" s="28" t="s">
        <v>261</v>
      </c>
      <c r="E4" s="28" t="s">
        <v>262</v>
      </c>
      <c r="F4" s="28" t="s">
        <v>263</v>
      </c>
      <c r="G4" s="28" t="s">
        <v>264</v>
      </c>
      <c r="H4" s="28" t="s">
        <v>265</v>
      </c>
      <c r="I4" s="28" t="s">
        <v>266</v>
      </c>
      <c r="J4" s="28" t="s">
        <v>267</v>
      </c>
    </row>
    <row r="5" ht="25" customHeight="1" spans="1:10">
      <c r="A5" s="28" t="s">
        <v>46</v>
      </c>
      <c r="B5" s="28" t="s">
        <v>47</v>
      </c>
      <c r="C5" s="28" t="s">
        <v>48</v>
      </c>
      <c r="D5" s="28" t="s">
        <v>49</v>
      </c>
      <c r="E5" s="28" t="s">
        <v>50</v>
      </c>
      <c r="F5" s="28" t="s">
        <v>51</v>
      </c>
      <c r="G5" s="28" t="s">
        <v>52</v>
      </c>
      <c r="H5" s="28" t="s">
        <v>53</v>
      </c>
      <c r="I5" s="28" t="s">
        <v>54</v>
      </c>
      <c r="J5" s="28" t="s">
        <v>71</v>
      </c>
    </row>
    <row r="6" ht="25" customHeight="1" spans="1:10">
      <c r="A6" s="29"/>
      <c r="B6" s="29"/>
      <c r="C6" s="29"/>
      <c r="D6" s="29"/>
      <c r="E6" s="29"/>
      <c r="F6" s="29"/>
      <c r="G6" s="29"/>
      <c r="H6" s="29"/>
      <c r="I6" s="29"/>
      <c r="J6" s="29"/>
    </row>
    <row r="7" ht="25" customHeight="1" spans="1:10">
      <c r="A7" s="29"/>
      <c r="B7" s="29"/>
      <c r="C7" s="29"/>
      <c r="D7" s="29"/>
      <c r="E7" s="29"/>
      <c r="F7" s="29"/>
      <c r="G7" s="29"/>
      <c r="H7" s="29"/>
      <c r="I7" s="29"/>
      <c r="J7" s="29"/>
    </row>
    <row r="8" ht="28" customHeight="1" spans="1:2">
      <c r="A8" s="23" t="s">
        <v>366</v>
      </c>
      <c r="B8" s="23"/>
    </row>
  </sheetData>
  <mergeCells count="3">
    <mergeCell ref="A2:J2"/>
    <mergeCell ref="A3:C3"/>
    <mergeCell ref="A8:B8"/>
  </mergeCells>
  <printOptions horizontalCentered="1"/>
  <pageMargins left="0.751388888888889" right="0.751388888888889" top="1" bottom="1" header="0.5" footer="0.5"/>
  <pageSetup paperSize="1" scale="71" pageOrder="overThenDown"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8"/>
  <sheetViews>
    <sheetView showZeros="0" workbookViewId="0">
      <pane ySplit="1" topLeftCell="A2" activePane="bottomLeft" state="frozen"/>
      <selection/>
      <selection pane="bottomLeft" activeCell="E11" sqref="E11"/>
    </sheetView>
  </sheetViews>
  <sheetFormatPr defaultColWidth="8.85" defaultRowHeight="15" customHeight="1" outlineLevelRow="7" outlineLevelCol="7"/>
  <cols>
    <col min="1" max="5" width="17.75" customWidth="1"/>
    <col min="6" max="6" width="19.5" customWidth="1"/>
    <col min="7" max="7" width="19.25" customWidth="1"/>
    <col min="8" max="8" width="19.625" customWidth="1"/>
  </cols>
  <sheetData>
    <row r="1" ht="18.75" customHeight="1" spans="1:8">
      <c r="A1" s="25"/>
      <c r="B1" s="25"/>
      <c r="C1" s="25"/>
      <c r="D1" s="25"/>
      <c r="E1" s="25"/>
      <c r="F1" s="25"/>
      <c r="G1" s="25"/>
      <c r="H1" s="26" t="s">
        <v>369</v>
      </c>
    </row>
    <row r="2" ht="41.4" customHeight="1" spans="1:8">
      <c r="A2" s="27" t="s">
        <v>370</v>
      </c>
      <c r="B2" s="27"/>
      <c r="C2" s="27"/>
      <c r="D2" s="27"/>
      <c r="E2" s="27"/>
      <c r="F2" s="27"/>
      <c r="G2" s="27"/>
      <c r="H2" s="27"/>
    </row>
    <row r="3" ht="18.75" customHeight="1" spans="1:8">
      <c r="A3" s="25" t="str">
        <f>"单位名称："&amp;"峨山彝族自治县林业和草原局"</f>
        <v>单位名称：峨山彝族自治县林业和草原局</v>
      </c>
      <c r="B3" s="25"/>
      <c r="C3" s="25"/>
      <c r="D3" s="25"/>
      <c r="E3" s="25"/>
      <c r="F3" s="25"/>
      <c r="G3" s="25"/>
      <c r="H3" s="25"/>
    </row>
    <row r="4" ht="18.75" customHeight="1" spans="1:8">
      <c r="A4" s="28" t="s">
        <v>140</v>
      </c>
      <c r="B4" s="28" t="s">
        <v>371</v>
      </c>
      <c r="C4" s="28" t="s">
        <v>372</v>
      </c>
      <c r="D4" s="28" t="s">
        <v>373</v>
      </c>
      <c r="E4" s="28" t="s">
        <v>324</v>
      </c>
      <c r="F4" s="28" t="s">
        <v>374</v>
      </c>
      <c r="G4" s="28"/>
      <c r="H4" s="28"/>
    </row>
    <row r="5" ht="18.75" customHeight="1" spans="1:8">
      <c r="A5" s="28"/>
      <c r="B5" s="28"/>
      <c r="C5" s="28"/>
      <c r="D5" s="28"/>
      <c r="E5" s="28"/>
      <c r="F5" s="28" t="s">
        <v>325</v>
      </c>
      <c r="G5" s="28" t="s">
        <v>375</v>
      </c>
      <c r="H5" s="28" t="s">
        <v>376</v>
      </c>
    </row>
    <row r="6" ht="21" customHeight="1" spans="1:8">
      <c r="A6" s="28" t="s">
        <v>46</v>
      </c>
      <c r="B6" s="28" t="s">
        <v>47</v>
      </c>
      <c r="C6" s="28" t="s">
        <v>48</v>
      </c>
      <c r="D6" s="28" t="s">
        <v>49</v>
      </c>
      <c r="E6" s="28" t="s">
        <v>50</v>
      </c>
      <c r="F6" s="28" t="s">
        <v>51</v>
      </c>
      <c r="G6" s="28" t="s">
        <v>52</v>
      </c>
      <c r="H6" s="28" t="s">
        <v>53</v>
      </c>
    </row>
    <row r="7" ht="21" customHeight="1" spans="1:8">
      <c r="A7" s="29"/>
      <c r="B7" s="29"/>
      <c r="C7" s="29"/>
      <c r="D7" s="29"/>
      <c r="E7" s="30"/>
      <c r="F7" s="30"/>
      <c r="G7" s="17"/>
      <c r="H7" s="17"/>
    </row>
    <row r="8" ht="21" customHeight="1" spans="1:2">
      <c r="A8" s="23" t="s">
        <v>377</v>
      </c>
      <c r="B8" s="23"/>
    </row>
  </sheetData>
  <mergeCells count="9">
    <mergeCell ref="A2:H2"/>
    <mergeCell ref="A3:C3"/>
    <mergeCell ref="F4:H4"/>
    <mergeCell ref="A8:B8"/>
    <mergeCell ref="A4:A5"/>
    <mergeCell ref="B4:B5"/>
    <mergeCell ref="C4:C5"/>
    <mergeCell ref="D4:D5"/>
    <mergeCell ref="E4:E5"/>
  </mergeCells>
  <printOptions horizontalCentered="1"/>
  <pageMargins left="0.751388888888889" right="0.751388888888889" top="1" bottom="1" header="0.5" footer="0.5"/>
  <pageSetup paperSize="1" scale="84" pageOrder="overThenDown"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A11" sqref="A11:D11"/>
    </sheetView>
  </sheetViews>
  <sheetFormatPr defaultColWidth="8.85" defaultRowHeight="15" customHeight="1"/>
  <cols>
    <col min="1" max="1" width="13.25" customWidth="1"/>
    <col min="2" max="2" width="13.5" customWidth="1"/>
    <col min="3" max="3" width="13.875" customWidth="1"/>
    <col min="4" max="4" width="15" customWidth="1"/>
    <col min="5" max="5" width="14" customWidth="1"/>
    <col min="6" max="6" width="15.25" customWidth="1"/>
    <col min="7" max="7" width="14.75" customWidth="1"/>
    <col min="8" max="8" width="10.875" customWidth="1"/>
    <col min="9" max="10" width="15.5" customWidth="1"/>
    <col min="11" max="11" width="17.375" customWidth="1"/>
  </cols>
  <sheetData>
    <row r="1" s="1" customFormat="1" ht="18.75" customHeight="1" spans="1:11">
      <c r="A1" s="12"/>
      <c r="B1" s="12"/>
      <c r="C1" s="12"/>
      <c r="D1" s="12"/>
      <c r="E1" s="12"/>
      <c r="F1" s="12"/>
      <c r="G1" s="12"/>
      <c r="H1" s="3"/>
      <c r="I1" s="3"/>
      <c r="J1" s="3"/>
      <c r="K1" s="3" t="s">
        <v>378</v>
      </c>
    </row>
    <row r="2" ht="45" customHeight="1" spans="1:11">
      <c r="A2" s="4" t="s">
        <v>379</v>
      </c>
      <c r="B2" s="4"/>
      <c r="C2" s="4"/>
      <c r="D2" s="4"/>
      <c r="E2" s="4"/>
      <c r="F2" s="4"/>
      <c r="G2" s="4"/>
      <c r="H2" s="4"/>
      <c r="I2" s="4"/>
      <c r="J2" s="4"/>
      <c r="K2" s="4"/>
    </row>
    <row r="3" s="1" customFormat="1" ht="18.75" customHeight="1" spans="1:11">
      <c r="A3" s="5" t="str">
        <f>"单位名称："&amp;"峨山彝族自治县林业和草原局"</f>
        <v>单位名称：峨山彝族自治县林业和草原局</v>
      </c>
      <c r="B3" s="5"/>
      <c r="C3" s="5"/>
      <c r="D3" s="5"/>
      <c r="E3" s="5"/>
      <c r="F3" s="5"/>
      <c r="G3" s="5"/>
      <c r="H3" s="3"/>
      <c r="I3" s="3"/>
      <c r="J3" s="3"/>
      <c r="K3" s="3" t="s">
        <v>29</v>
      </c>
    </row>
    <row r="4" ht="24" customHeight="1" spans="1:11">
      <c r="A4" s="13" t="s">
        <v>243</v>
      </c>
      <c r="B4" s="13" t="s">
        <v>142</v>
      </c>
      <c r="C4" s="13" t="s">
        <v>244</v>
      </c>
      <c r="D4" s="13" t="s">
        <v>143</v>
      </c>
      <c r="E4" s="13" t="s">
        <v>144</v>
      </c>
      <c r="F4" s="13" t="s">
        <v>245</v>
      </c>
      <c r="G4" s="13" t="s">
        <v>146</v>
      </c>
      <c r="H4" s="13" t="s">
        <v>32</v>
      </c>
      <c r="I4" s="13" t="s">
        <v>380</v>
      </c>
      <c r="J4" s="13"/>
      <c r="K4" s="13"/>
    </row>
    <row r="5" ht="18.75" customHeight="1" spans="1:11">
      <c r="A5" s="13"/>
      <c r="B5" s="13"/>
      <c r="C5" s="13"/>
      <c r="D5" s="13"/>
      <c r="E5" s="13"/>
      <c r="F5" s="13"/>
      <c r="G5" s="13"/>
      <c r="H5" s="13"/>
      <c r="I5" s="13" t="s">
        <v>35</v>
      </c>
      <c r="J5" s="13" t="s">
        <v>36</v>
      </c>
      <c r="K5" s="13" t="s">
        <v>37</v>
      </c>
    </row>
    <row r="6" ht="8" customHeight="1" spans="1:11">
      <c r="A6" s="13"/>
      <c r="B6" s="13"/>
      <c r="C6" s="13"/>
      <c r="D6" s="13"/>
      <c r="E6" s="13"/>
      <c r="F6" s="13"/>
      <c r="G6" s="13"/>
      <c r="H6" s="13"/>
      <c r="I6" s="13"/>
      <c r="J6" s="13"/>
      <c r="K6" s="13"/>
    </row>
    <row r="7" ht="21" customHeight="1" spans="1:11">
      <c r="A7" s="14" t="s">
        <v>46</v>
      </c>
      <c r="B7" s="14">
        <v>2</v>
      </c>
      <c r="C7" s="14">
        <v>3</v>
      </c>
      <c r="D7" s="14">
        <v>4</v>
      </c>
      <c r="E7" s="14">
        <v>5</v>
      </c>
      <c r="F7" s="14">
        <v>6</v>
      </c>
      <c r="G7" s="14">
        <v>7</v>
      </c>
      <c r="H7" s="14">
        <v>8</v>
      </c>
      <c r="I7" s="14">
        <v>9</v>
      </c>
      <c r="J7" s="14">
        <v>10</v>
      </c>
      <c r="K7" s="14">
        <v>11</v>
      </c>
    </row>
    <row r="8" ht="21" customHeight="1" spans="1:11">
      <c r="A8" s="15"/>
      <c r="B8" s="16"/>
      <c r="C8" s="15"/>
      <c r="D8" s="15"/>
      <c r="E8" s="15"/>
      <c r="F8" s="15"/>
      <c r="G8" s="15"/>
      <c r="H8" s="17"/>
      <c r="I8" s="17"/>
      <c r="J8" s="17"/>
      <c r="K8" s="17"/>
    </row>
    <row r="9" ht="21" customHeight="1" spans="1:11">
      <c r="A9" s="18"/>
      <c r="B9" s="19"/>
      <c r="C9" s="18"/>
      <c r="D9" s="18"/>
      <c r="E9" s="18"/>
      <c r="F9" s="18"/>
      <c r="G9" s="20"/>
      <c r="H9" s="17"/>
      <c r="I9" s="17"/>
      <c r="J9" s="17"/>
      <c r="K9" s="17"/>
    </row>
    <row r="10" ht="21" customHeight="1" spans="1:11">
      <c r="A10" s="21" t="s">
        <v>32</v>
      </c>
      <c r="B10" s="21"/>
      <c r="C10" s="21"/>
      <c r="D10" s="21"/>
      <c r="E10" s="21"/>
      <c r="F10" s="21"/>
      <c r="G10" s="22"/>
      <c r="H10" s="17"/>
      <c r="I10" s="17"/>
      <c r="J10" s="17"/>
      <c r="K10" s="17"/>
    </row>
    <row r="11" ht="24" customHeight="1" spans="1:4">
      <c r="A11" s="23" t="s">
        <v>381</v>
      </c>
      <c r="B11" s="23"/>
      <c r="C11" s="23"/>
      <c r="D11" s="23"/>
    </row>
    <row r="12" customHeight="1" spans="1:1">
      <c r="A12" s="24"/>
    </row>
    <row r="13" customHeight="1" spans="1:1">
      <c r="A13" s="24"/>
    </row>
  </sheetData>
  <mergeCells count="16">
    <mergeCell ref="A2:K2"/>
    <mergeCell ref="A3:G3"/>
    <mergeCell ref="I4:K4"/>
    <mergeCell ref="A10:G10"/>
    <mergeCell ref="A11:D11"/>
    <mergeCell ref="A4:A6"/>
    <mergeCell ref="B4:B6"/>
    <mergeCell ref="C4:C6"/>
    <mergeCell ref="D4:D6"/>
    <mergeCell ref="E4:E6"/>
    <mergeCell ref="F4:F6"/>
    <mergeCell ref="G4:G6"/>
    <mergeCell ref="H4:H6"/>
    <mergeCell ref="I5:I6"/>
    <mergeCell ref="J5:J6"/>
    <mergeCell ref="K5:K6"/>
  </mergeCells>
  <printOptions horizontalCentered="1"/>
  <pageMargins left="0.751388888888889" right="0.751388888888889" top="1" bottom="1" header="0.5" footer="0.5"/>
  <pageSetup paperSize="1" scale="77" pageOrder="overThenDown"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
  <sheetViews>
    <sheetView showZeros="0" workbookViewId="0">
      <pane ySplit="1" topLeftCell="A2" activePane="bottomLeft" state="frozen"/>
      <selection/>
      <selection pane="bottomLeft" activeCell="G3" sqref="G3"/>
    </sheetView>
  </sheetViews>
  <sheetFormatPr defaultColWidth="8.85" defaultRowHeight="15" customHeight="1" outlineLevelCol="6"/>
  <cols>
    <col min="1" max="1" width="23.875" customWidth="1"/>
    <col min="2" max="2" width="15.5" customWidth="1"/>
    <col min="3" max="3" width="35.7083333333333" customWidth="1"/>
    <col min="4" max="4" width="5.625" customWidth="1"/>
    <col min="5" max="7" width="14.5" customWidth="1"/>
  </cols>
  <sheetData>
    <row r="1" ht="24" customHeight="1" spans="1:7">
      <c r="A1" s="2"/>
      <c r="B1" s="2"/>
      <c r="C1" s="2"/>
      <c r="D1" s="2"/>
      <c r="E1" s="3"/>
      <c r="F1" s="3"/>
      <c r="G1" s="3" t="s">
        <v>382</v>
      </c>
    </row>
    <row r="2" ht="45" customHeight="1" spans="1:7">
      <c r="A2" s="4" t="s">
        <v>383</v>
      </c>
      <c r="B2" s="4"/>
      <c r="C2" s="4"/>
      <c r="D2" s="4"/>
      <c r="E2" s="4"/>
      <c r="F2" s="4"/>
      <c r="G2" s="4"/>
    </row>
    <row r="3" s="1" customFormat="1" ht="24.15" customHeight="1" spans="1:7">
      <c r="A3" s="5" t="str">
        <f>"单位名称："&amp;"峨山彝族自治县林业和草原局"</f>
        <v>单位名称：峨山彝族自治县林业和草原局</v>
      </c>
      <c r="B3" s="5"/>
      <c r="C3" s="5"/>
      <c r="D3" s="5"/>
      <c r="E3" s="3"/>
      <c r="F3" s="3"/>
      <c r="G3" s="3" t="s">
        <v>29</v>
      </c>
    </row>
    <row r="4" ht="24" customHeight="1" spans="1:7">
      <c r="A4" s="6" t="s">
        <v>244</v>
      </c>
      <c r="B4" s="6" t="s">
        <v>243</v>
      </c>
      <c r="C4" s="6" t="s">
        <v>142</v>
      </c>
      <c r="D4" s="6" t="s">
        <v>384</v>
      </c>
      <c r="E4" s="6" t="s">
        <v>35</v>
      </c>
      <c r="F4" s="6"/>
      <c r="G4" s="6"/>
    </row>
    <row r="5" ht="22" customHeight="1" spans="1:7">
      <c r="A5" s="6"/>
      <c r="B5" s="6"/>
      <c r="C5" s="6"/>
      <c r="D5" s="6"/>
      <c r="E5" s="6">
        <v>2025</v>
      </c>
      <c r="F5" s="6">
        <v>2026</v>
      </c>
      <c r="G5" s="6">
        <v>2027</v>
      </c>
    </row>
    <row r="6" ht="24" hidden="1" customHeight="1" spans="1:7">
      <c r="A6" s="6"/>
      <c r="B6" s="6"/>
      <c r="C6" s="6"/>
      <c r="D6" s="6"/>
      <c r="E6" s="6"/>
      <c r="F6" s="6"/>
      <c r="G6" s="6"/>
    </row>
    <row r="7" ht="24" customHeight="1" spans="1:7">
      <c r="A7" s="7" t="s">
        <v>46</v>
      </c>
      <c r="B7" s="7">
        <v>2</v>
      </c>
      <c r="C7" s="7">
        <v>3</v>
      </c>
      <c r="D7" s="7">
        <v>4</v>
      </c>
      <c r="E7" s="7">
        <v>5</v>
      </c>
      <c r="F7" s="7">
        <v>6</v>
      </c>
      <c r="G7" s="7">
        <v>7</v>
      </c>
    </row>
    <row r="8" ht="24" customHeight="1" spans="1:7">
      <c r="A8" s="8" t="s">
        <v>56</v>
      </c>
      <c r="B8" s="8" t="s">
        <v>249</v>
      </c>
      <c r="C8" s="9" t="s">
        <v>248</v>
      </c>
      <c r="D8" s="8" t="s">
        <v>385</v>
      </c>
      <c r="E8" s="10">
        <v>104800</v>
      </c>
      <c r="F8" s="10"/>
      <c r="G8" s="10"/>
    </row>
    <row r="9" ht="24" customHeight="1" spans="1:7">
      <c r="A9" s="8" t="s">
        <v>56</v>
      </c>
      <c r="B9" s="8" t="s">
        <v>252</v>
      </c>
      <c r="C9" s="9" t="s">
        <v>251</v>
      </c>
      <c r="D9" s="8" t="s">
        <v>385</v>
      </c>
      <c r="E9" s="10">
        <v>916110</v>
      </c>
      <c r="F9" s="10"/>
      <c r="G9" s="10"/>
    </row>
    <row r="10" ht="24" customHeight="1" spans="1:7">
      <c r="A10" s="11" t="s">
        <v>32</v>
      </c>
      <c r="B10" s="11"/>
      <c r="C10" s="11"/>
      <c r="D10" s="11"/>
      <c r="E10" s="10">
        <v>1020910</v>
      </c>
      <c r="F10" s="10"/>
      <c r="G10" s="10"/>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751388888888889" right="0.751388888888889" top="1" bottom="1" header="0.5" footer="0.5"/>
  <pageSetup paperSize="1" scale="99" pageOrder="overThenDown"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常娜</cp:lastModifiedBy>
  <dcterms:created xsi:type="dcterms:W3CDTF">2025-02-24T00:27:00Z</dcterms:created>
  <dcterms:modified xsi:type="dcterms:W3CDTF">2025-02-28T09:37:20Z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A53775E3312D43A0B70445109DE2D535_12</vt:lpwstr>
  </property>
  <property fmtid="{D5CDD505-2E9C-101B-9397-08002B2CF9AE}" pid="3" name="KSOProductBuildVer">
    <vt:lpwstr>2052-12.1.0.18276</vt:lpwstr>
  </property>
</Properties>
</file>